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606" activeTab="1"/>
  </bookViews>
  <sheets>
    <sheet name="príjmy" sheetId="1" r:id="rId1"/>
    <sheet name="výdavky" sheetId="2" r:id="rId2"/>
  </sheets>
  <definedNames>
    <definedName name="Excel_BuiltIn__FilterDatabase_2">'výdavky'!#REF!</definedName>
    <definedName name="_xlnm.Print_Titles" localSheetId="1">'výdavky'!$3:$4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0" authorId="0">
      <text>
        <r>
          <rPr>
            <b/>
            <sz val="8"/>
            <color indexed="8"/>
            <rFont val="Tahoma"/>
            <family val="2"/>
          </rPr>
          <t xml:space="preserve">Hontvári František:
</t>
        </r>
      </text>
    </comment>
  </commentList>
</comments>
</file>

<file path=xl/sharedStrings.xml><?xml version="1.0" encoding="utf-8"?>
<sst xmlns="http://schemas.openxmlformats.org/spreadsheetml/2006/main" count="176" uniqueCount="148">
  <si>
    <t xml:space="preserve">Bežné príjmy </t>
  </si>
  <si>
    <t>€</t>
  </si>
  <si>
    <t>Daňové príjmy - dane z príjmov, dane z majetku</t>
  </si>
  <si>
    <t>111 003</t>
  </si>
  <si>
    <t>Výnos dane z príjmov poukázaný územnej samospráve</t>
  </si>
  <si>
    <t>Daň z nehnuteľností</t>
  </si>
  <si>
    <t>Daňové príjmy - dane za špecifické služby</t>
  </si>
  <si>
    <t>133 001</t>
  </si>
  <si>
    <t>Za psa</t>
  </si>
  <si>
    <t>Za užívanie verejného priestranstva</t>
  </si>
  <si>
    <t>Za komunálne odpady a drobné stavebné odpady</t>
  </si>
  <si>
    <t>Nedaňové príjmy - príjmy z podnikania a z vlastníctva majetku</t>
  </si>
  <si>
    <t>príjmy z vlastníctva majetku</t>
  </si>
  <si>
    <t>Z prenajatých pozemkov</t>
  </si>
  <si>
    <t>Nedaňové príjmy - administratívne poplatky a iné poplatky a platby</t>
  </si>
  <si>
    <t>Administratívne poplatky</t>
  </si>
  <si>
    <t xml:space="preserve">Nedaňové príjmy - úroky z tuzem.úverov, pôžičiek, návr. fin. výpomocí, vkladov </t>
  </si>
  <si>
    <t>Úroky z tuzemských úverov, pôžičiek, návratných finančných výpomocí, vkladov</t>
  </si>
  <si>
    <t>Iné nedaňové príjmy</t>
  </si>
  <si>
    <t>Z výťažkov z lotérií a iných podobných hier</t>
  </si>
  <si>
    <t>Bežné príjmy spolu:</t>
  </si>
  <si>
    <t xml:space="preserve">Kapitálové príjmy </t>
  </si>
  <si>
    <t>Kapitálové príjmy</t>
  </si>
  <si>
    <t>Príjem z predaja kapitálových aktív</t>
  </si>
  <si>
    <t>Z predaja pozemkov</t>
  </si>
  <si>
    <t>Tuzemské kapitálové granty a transfery</t>
  </si>
  <si>
    <t xml:space="preserve">Granty </t>
  </si>
  <si>
    <t xml:space="preserve">       </t>
  </si>
  <si>
    <t>Zo SR</t>
  </si>
  <si>
    <t>Zo štát.rozp. - kamerový systém</t>
  </si>
  <si>
    <t>Kapitálové príjmy spolu:</t>
  </si>
  <si>
    <t>Príjmové finančné operácie</t>
  </si>
  <si>
    <t>Príjmy z ostatných finančných operácií</t>
  </si>
  <si>
    <t>Prevod prostriedkov z rezervného fondu obce</t>
  </si>
  <si>
    <t>Splátka návratnej pôžičky -MAS Dudváh</t>
  </si>
  <si>
    <t>Tuzemské úvery, pôžičky a návratné finančné výpomoci</t>
  </si>
  <si>
    <t>Bankové úvery dlhodobé</t>
  </si>
  <si>
    <t>Rozpočtové príjmy spolu</t>
  </si>
  <si>
    <t>Bežné výdavky</t>
  </si>
  <si>
    <t>01.1.1 Vydavky miestnej samospravy</t>
  </si>
  <si>
    <t>Mzdy</t>
  </si>
  <si>
    <t>Poistné a príspevok do poisťovní</t>
  </si>
  <si>
    <t>Tovary a služby</t>
  </si>
  <si>
    <t xml:space="preserve"> Transfery</t>
  </si>
  <si>
    <t>01.1.2 Finančná a rozpočtová oblasť</t>
  </si>
  <si>
    <t>Služby</t>
  </si>
  <si>
    <t xml:space="preserve">01.7.0 Transakcie verejného dlhu </t>
  </si>
  <si>
    <t>Splácanie úrokov v tuzemsku</t>
  </si>
  <si>
    <t>03.2.0 Ochrana pred požiarmi</t>
  </si>
  <si>
    <t>Energie, voda a komunikácie</t>
  </si>
  <si>
    <t xml:space="preserve">Materiál </t>
  </si>
  <si>
    <t>Rutinná a štandartná údržba</t>
  </si>
  <si>
    <t>04.5.1 Cestná doprava</t>
  </si>
  <si>
    <t>05.1.0 Nakladanie s odpadmi</t>
  </si>
  <si>
    <t>Služby(odvoz TKO+cintorín)</t>
  </si>
  <si>
    <t>06.2.0 Rozvoj obce</t>
  </si>
  <si>
    <t>Údrzba verejnej zelene</t>
  </si>
  <si>
    <t>Opravy majetku(izol.neb.pr. )</t>
  </si>
  <si>
    <t>služby,geopl.projekty</t>
  </si>
  <si>
    <t>08.2.0 Ostatné kultúrne služby vrátane kultúrnych domov</t>
  </si>
  <si>
    <t>kult. a spoloc.akcie</t>
  </si>
  <si>
    <t>finančné transfery</t>
  </si>
  <si>
    <t>08.3.0 Vysielacie a vydavateľské služby</t>
  </si>
  <si>
    <t>08.1.0 Telovýchova a šport</t>
  </si>
  <si>
    <t>Klub mladých -tenis</t>
  </si>
  <si>
    <t>Bežné transfery</t>
  </si>
  <si>
    <t>08.6.0 Rekreácia, kultúra a náboženstvo inde neklasifikované</t>
  </si>
  <si>
    <t>633 006  10</t>
  </si>
  <si>
    <t>Všeobecný materiál</t>
  </si>
  <si>
    <t>633 006  20</t>
  </si>
  <si>
    <t>Transfery jednotlivcom a nez.PO</t>
  </si>
  <si>
    <t>Na dávku v hmotnej núdzi a príspevky k dávke</t>
  </si>
  <si>
    <t>09.1.1.1  Predškolská výchova s bežnou starostlivosťou</t>
  </si>
  <si>
    <t>odvody z miezd</t>
  </si>
  <si>
    <t>energie,poštov.telefon</t>
  </si>
  <si>
    <t>materiál výdavky</t>
  </si>
  <si>
    <t>opravy a údržba</t>
  </si>
  <si>
    <t>služby</t>
  </si>
  <si>
    <t>bežné transfery ŠR</t>
  </si>
  <si>
    <t>SOCIALNA PRÁCA</t>
  </si>
  <si>
    <t>Starostlivosť o starých občanov</t>
  </si>
  <si>
    <t>10,2,0</t>
  </si>
  <si>
    <t>Klub dôchodcov</t>
  </si>
  <si>
    <t>10,2,0,</t>
  </si>
  <si>
    <t>Stravovanie dôchodcov</t>
  </si>
  <si>
    <t>10.2.0</t>
  </si>
  <si>
    <t>Jednotlivcovi</t>
  </si>
  <si>
    <t>10.4.0</t>
  </si>
  <si>
    <t>10.7.0</t>
  </si>
  <si>
    <t>Pohr.trovy HN +dávka výkon trestu</t>
  </si>
  <si>
    <t>Bežné výdavky spolu:</t>
  </si>
  <si>
    <t>Kapitálové výdavky</t>
  </si>
  <si>
    <t>6.2.0 Rozvoj obce</t>
  </si>
  <si>
    <t>Výkup pozemkov</t>
  </si>
  <si>
    <t>Kapitálové výdavky spolu:</t>
  </si>
  <si>
    <t xml:space="preserve">Výdavkové finančné operácie </t>
  </si>
  <si>
    <t>01.7.0  Transakcie verejného dlhu</t>
  </si>
  <si>
    <t>Pôžička FO</t>
  </si>
  <si>
    <t xml:space="preserve">Splácanie tuzem.istiny z bank.úverov </t>
  </si>
  <si>
    <t>Sumarizácia</t>
  </si>
  <si>
    <t>Bežné výdavky spolu</t>
  </si>
  <si>
    <t>Kapitálové výdavky spolu</t>
  </si>
  <si>
    <t>Výdavkové finančné operácie</t>
  </si>
  <si>
    <t>Rozpočtové výdavky spolu</t>
  </si>
  <si>
    <t>Ing. František Hontvári</t>
  </si>
  <si>
    <t xml:space="preserve">     starosta obce</t>
  </si>
  <si>
    <t>133012</t>
  </si>
  <si>
    <t>133013</t>
  </si>
  <si>
    <t>Z prenajatých budov,objektov,priestorov</t>
  </si>
  <si>
    <t>Poplatky a platby z  predaja služieb</t>
  </si>
  <si>
    <t>01.6.0       630               Voľby</t>
  </si>
  <si>
    <t>292 027</t>
  </si>
  <si>
    <t>Iné, trovy konania</t>
  </si>
  <si>
    <t>Dobropisy min.rok.</t>
  </si>
  <si>
    <t>Bankové úvery krátkodobé</t>
  </si>
  <si>
    <t>Transfery - volby samospráva</t>
  </si>
  <si>
    <t>Tuzemské a zahran. bežné granty a transfery</t>
  </si>
  <si>
    <t>Grant účelový tuzemský</t>
  </si>
  <si>
    <t xml:space="preserve">Grant účelový zo zahraničia </t>
  </si>
  <si>
    <t>Zahr.grant Bethlen-použitie</t>
  </si>
  <si>
    <t>Výstavba tržnice</t>
  </si>
  <si>
    <t>Proj.dokum.</t>
  </si>
  <si>
    <t>06.4.0 Verejné osvetlenie</t>
  </si>
  <si>
    <t>Energie</t>
  </si>
  <si>
    <t>Príjmy z preplatkov ZP, SP</t>
  </si>
  <si>
    <t>Zahraničné transfery z EU</t>
  </si>
  <si>
    <t>Stavebné úpravy</t>
  </si>
  <si>
    <t>717 003        TJ soc. Zariad.</t>
  </si>
  <si>
    <t>Stavebné úpravy s.č.31</t>
  </si>
  <si>
    <t>WiFi4EU</t>
  </si>
  <si>
    <t>2020</t>
  </si>
  <si>
    <t>Transfery v rámci verejnej správy - sčítanie obyvateľov, domov a bytov</t>
  </si>
  <si>
    <t>TTSK-CKF COVID 19</t>
  </si>
  <si>
    <t>TTSK-Bojujeme s koronavírusom</t>
  </si>
  <si>
    <t>Transfery OÚ TT - MŠ 5 r.deti</t>
  </si>
  <si>
    <t xml:space="preserve">Transfery ŠR prenes.vykon </t>
  </si>
  <si>
    <t>Verejné služby-voľby, sčítanie obyvateľov</t>
  </si>
  <si>
    <t xml:space="preserve">   ROZPOČET  NA  ROK  2020 -  návrh úpravy č. 2</t>
  </si>
  <si>
    <t>OÚ-odbor krízového riadenia /testovanie COVID-19/</t>
  </si>
  <si>
    <t>TTSK-Preventívne opatrenia pred krízovými udalosťami a klimatickými zmenami</t>
  </si>
  <si>
    <t>ROZPOČET NA ROK 2020 -  návrh úpravy č. 2</t>
  </si>
  <si>
    <t>Úprava č. 2</t>
  </si>
  <si>
    <t>Voda cintorín</t>
  </si>
  <si>
    <t>08.4.0 Cirkev</t>
  </si>
  <si>
    <t>Príspevok na kostol</t>
  </si>
  <si>
    <t>Úprava č.2</t>
  </si>
  <si>
    <t>Úprava č.2 bola schválená Obecným zastupiteľstvom v Malej Mači dňa .2020 uznesením č./OZ-2020</t>
  </si>
  <si>
    <t>Návrh úpravy č.2 bol vyvesený za účelom zverejnenia dňa 27.11.2020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</si>
</sst>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  <numFmt numFmtId="173" formatCode="#,##0.000"/>
    <numFmt numFmtId="174" formatCode="#,##0.0000"/>
    <numFmt numFmtId="175" formatCode="#,##0.0"/>
    <numFmt numFmtId="176" formatCode="0.0"/>
    <numFmt numFmtId="177" formatCode="[$-41B]dddd\,\ d\.\ mmmm\ yyyy"/>
  </numFmts>
  <fonts count="59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rgb="FFFF0000"/>
      <name val="Arial"/>
      <family val="2"/>
    </font>
    <font>
      <sz val="8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3" fillId="0" borderId="14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5" fillId="34" borderId="18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left"/>
    </xf>
    <xf numFmtId="0" fontId="3" fillId="34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4" fillId="34" borderId="12" xfId="0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35" borderId="20" xfId="0" applyFont="1" applyFill="1" applyBorder="1" applyAlignment="1">
      <alignment horizontal="left"/>
    </xf>
    <xf numFmtId="0" fontId="4" fillId="35" borderId="21" xfId="0" applyFont="1" applyFill="1" applyBorder="1" applyAlignment="1">
      <alignment/>
    </xf>
    <xf numFmtId="3" fontId="4" fillId="35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4" fillId="36" borderId="16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3" fontId="4" fillId="34" borderId="16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36" borderId="26" xfId="0" applyFont="1" applyFill="1" applyBorder="1" applyAlignment="1">
      <alignment horizontal="left"/>
    </xf>
    <xf numFmtId="0" fontId="3" fillId="36" borderId="27" xfId="0" applyFont="1" applyFill="1" applyBorder="1" applyAlignment="1">
      <alignment horizontal="center" wrapText="1"/>
    </xf>
    <xf numFmtId="3" fontId="4" fillId="34" borderId="14" xfId="0" applyNumberFormat="1" applyFont="1" applyFill="1" applyBorder="1" applyAlignment="1">
      <alignment horizontal="left"/>
    </xf>
    <xf numFmtId="0" fontId="4" fillId="35" borderId="28" xfId="0" applyFont="1" applyFill="1" applyBorder="1" applyAlignment="1">
      <alignment horizontal="left"/>
    </xf>
    <xf numFmtId="0" fontId="3" fillId="35" borderId="29" xfId="0" applyFont="1" applyFill="1" applyBorder="1" applyAlignment="1">
      <alignment/>
    </xf>
    <xf numFmtId="3" fontId="4" fillId="35" borderId="19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4" fontId="4" fillId="33" borderId="25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8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8" fillId="33" borderId="28" xfId="0" applyFont="1" applyFill="1" applyBorder="1" applyAlignment="1">
      <alignment horizontal="left"/>
    </xf>
    <xf numFmtId="0" fontId="0" fillId="33" borderId="29" xfId="0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8" fillId="33" borderId="31" xfId="0" applyNumberFormat="1" applyFont="1" applyFill="1" applyBorder="1" applyAlignment="1">
      <alignment/>
    </xf>
    <xf numFmtId="0" fontId="8" fillId="36" borderId="20" xfId="0" applyFont="1" applyFill="1" applyBorder="1" applyAlignment="1">
      <alignment horizontal="left"/>
    </xf>
    <xf numFmtId="0" fontId="3" fillId="36" borderId="21" xfId="0" applyFont="1" applyFill="1" applyBorder="1" applyAlignment="1">
      <alignment/>
    </xf>
    <xf numFmtId="3" fontId="2" fillId="36" borderId="22" xfId="0" applyNumberFormat="1" applyFont="1" applyFill="1" applyBorder="1" applyAlignment="1">
      <alignment/>
    </xf>
    <xf numFmtId="4" fontId="4" fillId="36" borderId="3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14" fontId="5" fillId="34" borderId="11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 wrapText="1"/>
    </xf>
    <xf numFmtId="3" fontId="4" fillId="34" borderId="13" xfId="0" applyNumberFormat="1" applyFont="1" applyFill="1" applyBorder="1" applyAlignment="1">
      <alignment/>
    </xf>
    <xf numFmtId="14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left"/>
    </xf>
    <xf numFmtId="0" fontId="5" fillId="34" borderId="15" xfId="0" applyFont="1" applyFill="1" applyBorder="1" applyAlignment="1">
      <alignment wrapText="1"/>
    </xf>
    <xf numFmtId="0" fontId="4" fillId="34" borderId="14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left"/>
    </xf>
    <xf numFmtId="0" fontId="3" fillId="34" borderId="15" xfId="0" applyFont="1" applyFill="1" applyBorder="1" applyAlignment="1">
      <alignment wrapText="1"/>
    </xf>
    <xf numFmtId="0" fontId="3" fillId="0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5" fillId="34" borderId="33" xfId="0" applyFont="1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wrapText="1"/>
    </xf>
    <xf numFmtId="0" fontId="3" fillId="34" borderId="34" xfId="0" applyFont="1" applyFill="1" applyBorder="1" applyAlignment="1">
      <alignment horizontal="left"/>
    </xf>
    <xf numFmtId="0" fontId="5" fillId="37" borderId="14" xfId="0" applyFont="1" applyFill="1" applyBorder="1" applyAlignment="1">
      <alignment/>
    </xf>
    <xf numFmtId="0" fontId="3" fillId="37" borderId="15" xfId="0" applyFont="1" applyFill="1" applyBorder="1" applyAlignment="1">
      <alignment horizontal="left"/>
    </xf>
    <xf numFmtId="0" fontId="3" fillId="37" borderId="15" xfId="0" applyFont="1" applyFill="1" applyBorder="1" applyAlignment="1">
      <alignment wrapText="1"/>
    </xf>
    <xf numFmtId="3" fontId="5" fillId="37" borderId="18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wrapText="1"/>
    </xf>
    <xf numFmtId="172" fontId="5" fillId="34" borderId="14" xfId="0" applyNumberFormat="1" applyFont="1" applyFill="1" applyBorder="1" applyAlignment="1">
      <alignment/>
    </xf>
    <xf numFmtId="0" fontId="3" fillId="38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 wrapText="1"/>
    </xf>
    <xf numFmtId="3" fontId="3" fillId="33" borderId="18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9" fontId="3" fillId="0" borderId="14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/>
    </xf>
    <xf numFmtId="49" fontId="3" fillId="33" borderId="2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3" fontId="0" fillId="33" borderId="35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39" borderId="0" xfId="0" applyFont="1" applyFill="1" applyAlignment="1">
      <alignment/>
    </xf>
    <xf numFmtId="0" fontId="10" fillId="40" borderId="16" xfId="0" applyFont="1" applyFill="1" applyBorder="1" applyAlignment="1">
      <alignment/>
    </xf>
    <xf numFmtId="0" fontId="0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wrapText="1"/>
    </xf>
    <xf numFmtId="3" fontId="2" fillId="40" borderId="36" xfId="0" applyNumberFormat="1" applyFont="1" applyFill="1" applyBorder="1" applyAlignment="1">
      <alignment wrapText="1"/>
    </xf>
    <xf numFmtId="0" fontId="3" fillId="40" borderId="0" xfId="0" applyFont="1" applyFill="1" applyAlignment="1">
      <alignment/>
    </xf>
    <xf numFmtId="0" fontId="1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4" fontId="4" fillId="0" borderId="23" xfId="0" applyNumberFormat="1" applyFont="1" applyFill="1" applyBorder="1" applyAlignment="1">
      <alignment/>
    </xf>
    <xf numFmtId="0" fontId="10" fillId="36" borderId="37" xfId="0" applyFont="1" applyFill="1" applyBorder="1" applyAlignment="1">
      <alignment/>
    </xf>
    <xf numFmtId="0" fontId="4" fillId="36" borderId="23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vertical="center" wrapText="1"/>
    </xf>
    <xf numFmtId="0" fontId="4" fillId="36" borderId="38" xfId="0" applyFont="1" applyFill="1" applyBorder="1" applyAlignment="1">
      <alignment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41" borderId="0" xfId="0" applyFont="1" applyFill="1" applyAlignment="1">
      <alignment/>
    </xf>
    <xf numFmtId="0" fontId="4" fillId="34" borderId="11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wrapText="1"/>
    </xf>
    <xf numFmtId="3" fontId="3" fillId="33" borderId="19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3" fontId="3" fillId="33" borderId="29" xfId="0" applyNumberFormat="1" applyFont="1" applyFill="1" applyBorder="1" applyAlignment="1">
      <alignment horizontal="left"/>
    </xf>
    <xf numFmtId="0" fontId="3" fillId="33" borderId="29" xfId="0" applyFont="1" applyFill="1" applyBorder="1" applyAlignment="1">
      <alignment wrapText="1"/>
    </xf>
    <xf numFmtId="0" fontId="5" fillId="39" borderId="0" xfId="0" applyFont="1" applyFill="1" applyAlignment="1">
      <alignment/>
    </xf>
    <xf numFmtId="14" fontId="3" fillId="0" borderId="28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 horizontal="left"/>
    </xf>
    <xf numFmtId="0" fontId="3" fillId="0" borderId="29" xfId="0" applyFont="1" applyFill="1" applyBorder="1" applyAlignment="1">
      <alignment wrapText="1"/>
    </xf>
    <xf numFmtId="3" fontId="3" fillId="0" borderId="19" xfId="0" applyNumberFormat="1" applyFont="1" applyFill="1" applyBorder="1" applyAlignment="1">
      <alignment/>
    </xf>
    <xf numFmtId="14" fontId="11" fillId="40" borderId="28" xfId="0" applyNumberFormat="1" applyFont="1" applyFill="1" applyBorder="1" applyAlignment="1">
      <alignment/>
    </xf>
    <xf numFmtId="0" fontId="2" fillId="40" borderId="21" xfId="0" applyFont="1" applyFill="1" applyBorder="1" applyAlignment="1">
      <alignment horizontal="left" vertical="center"/>
    </xf>
    <xf numFmtId="0" fontId="2" fillId="40" borderId="21" xfId="0" applyFont="1" applyFill="1" applyBorder="1" applyAlignment="1">
      <alignment vertical="center" wrapText="1"/>
    </xf>
    <xf numFmtId="3" fontId="2" fillId="40" borderId="22" xfId="0" applyNumberFormat="1" applyFont="1" applyFill="1" applyBorder="1" applyAlignment="1">
      <alignment/>
    </xf>
    <xf numFmtId="0" fontId="4" fillId="33" borderId="23" xfId="0" applyFont="1" applyFill="1" applyBorder="1" applyAlignment="1">
      <alignment vertical="center"/>
    </xf>
    <xf numFmtId="0" fontId="3" fillId="36" borderId="37" xfId="0" applyFont="1" applyFill="1" applyBorder="1" applyAlignment="1">
      <alignment/>
    </xf>
    <xf numFmtId="0" fontId="3" fillId="36" borderId="23" xfId="0" applyFont="1" applyFill="1" applyBorder="1" applyAlignment="1">
      <alignment horizontal="left" vertical="center"/>
    </xf>
    <xf numFmtId="0" fontId="3" fillId="41" borderId="10" xfId="0" applyFont="1" applyFill="1" applyBorder="1" applyAlignment="1">
      <alignment/>
    </xf>
    <xf numFmtId="0" fontId="4" fillId="34" borderId="40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wrapText="1"/>
    </xf>
    <xf numFmtId="3" fontId="10" fillId="34" borderId="13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0" fontId="11" fillId="35" borderId="28" xfId="0" applyFont="1" applyFill="1" applyBorder="1" applyAlignment="1">
      <alignment/>
    </xf>
    <xf numFmtId="0" fontId="0" fillId="35" borderId="29" xfId="0" applyFont="1" applyFill="1" applyBorder="1" applyAlignment="1">
      <alignment horizontal="left"/>
    </xf>
    <xf numFmtId="0" fontId="2" fillId="35" borderId="29" xfId="0" applyFont="1" applyFill="1" applyBorder="1" applyAlignment="1">
      <alignment wrapText="1"/>
    </xf>
    <xf numFmtId="3" fontId="2" fillId="35" borderId="2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33" borderId="27" xfId="0" applyFont="1" applyFill="1" applyBorder="1" applyAlignment="1">
      <alignment horizontal="left"/>
    </xf>
    <xf numFmtId="0" fontId="2" fillId="33" borderId="27" xfId="0" applyFont="1" applyFill="1" applyBorder="1" applyAlignment="1">
      <alignment wrapText="1"/>
    </xf>
    <xf numFmtId="3" fontId="2" fillId="33" borderId="27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 horizontal="left"/>
    </xf>
    <xf numFmtId="0" fontId="14" fillId="0" borderId="15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left"/>
    </xf>
    <xf numFmtId="0" fontId="8" fillId="33" borderId="15" xfId="0" applyFont="1" applyFill="1" applyBorder="1" applyAlignment="1">
      <alignment wrapText="1"/>
    </xf>
    <xf numFmtId="3" fontId="0" fillId="33" borderId="18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8" fillId="36" borderId="28" xfId="0" applyFont="1" applyFill="1" applyBorder="1" applyAlignment="1">
      <alignment/>
    </xf>
    <xf numFmtId="0" fontId="3" fillId="36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wrapText="1"/>
    </xf>
    <xf numFmtId="3" fontId="2" fillId="36" borderId="19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0" fontId="3" fillId="0" borderId="27" xfId="0" applyFont="1" applyFill="1" applyBorder="1" applyAlignment="1">
      <alignment wrapText="1"/>
    </xf>
    <xf numFmtId="3" fontId="2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0" fontId="14" fillId="0" borderId="29" xfId="0" applyFont="1" applyFill="1" applyBorder="1" applyAlignment="1">
      <alignment horizontal="left"/>
    </xf>
    <xf numFmtId="0" fontId="14" fillId="0" borderId="29" xfId="0" applyFont="1" applyFill="1" applyBorder="1" applyAlignment="1">
      <alignment wrapText="1"/>
    </xf>
    <xf numFmtId="0" fontId="8" fillId="36" borderId="37" xfId="0" applyFont="1" applyFill="1" applyBorder="1" applyAlignment="1">
      <alignment/>
    </xf>
    <xf numFmtId="0" fontId="9" fillId="36" borderId="23" xfId="0" applyFont="1" applyFill="1" applyBorder="1" applyAlignment="1">
      <alignment horizontal="left"/>
    </xf>
    <xf numFmtId="0" fontId="9" fillId="36" borderId="23" xfId="0" applyFont="1" applyFill="1" applyBorder="1" applyAlignment="1">
      <alignment wrapText="1"/>
    </xf>
    <xf numFmtId="3" fontId="2" fillId="36" borderId="38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5" fillId="36" borderId="41" xfId="0" applyFont="1" applyFill="1" applyBorder="1" applyAlignment="1">
      <alignment horizontal="center" vertical="center" wrapText="1"/>
    </xf>
    <xf numFmtId="0" fontId="16" fillId="36" borderId="42" xfId="0" applyFont="1" applyFill="1" applyBorder="1" applyAlignment="1">
      <alignment horizontal="center" vertical="center"/>
    </xf>
    <xf numFmtId="0" fontId="15" fillId="42" borderId="42" xfId="0" applyFont="1" applyFill="1" applyBorder="1" applyAlignment="1">
      <alignment horizontal="center" vertical="center"/>
    </xf>
    <xf numFmtId="172" fontId="15" fillId="42" borderId="41" xfId="0" applyNumberFormat="1" applyFont="1" applyFill="1" applyBorder="1" applyAlignment="1">
      <alignment horizontal="center" vertical="center"/>
    </xf>
    <xf numFmtId="172" fontId="4" fillId="42" borderId="25" xfId="0" applyNumberFormat="1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6" fillId="36" borderId="43" xfId="0" applyFont="1" applyFill="1" applyBorder="1" applyAlignment="1">
      <alignment horizontal="center" vertical="center"/>
    </xf>
    <xf numFmtId="0" fontId="15" fillId="42" borderId="43" xfId="0" applyFont="1" applyFill="1" applyBorder="1" applyAlignment="1">
      <alignment horizontal="center" vertical="center"/>
    </xf>
    <xf numFmtId="172" fontId="4" fillId="42" borderId="39" xfId="0" applyNumberFormat="1" applyFont="1" applyFill="1" applyBorder="1" applyAlignment="1">
      <alignment horizontal="center" vertical="center" wrapText="1"/>
    </xf>
    <xf numFmtId="0" fontId="15" fillId="36" borderId="41" xfId="0" applyFont="1" applyFill="1" applyBorder="1" applyAlignment="1">
      <alignment horizontal="center" vertical="center"/>
    </xf>
    <xf numFmtId="49" fontId="15" fillId="36" borderId="41" xfId="0" applyNumberFormat="1" applyFont="1" applyFill="1" applyBorder="1" applyAlignment="1">
      <alignment horizontal="center" vertical="center"/>
    </xf>
    <xf numFmtId="4" fontId="15" fillId="42" borderId="41" xfId="0" applyNumberFormat="1" applyFont="1" applyFill="1" applyBorder="1" applyAlignment="1">
      <alignment horizontal="center" vertical="center"/>
    </xf>
    <xf numFmtId="4" fontId="15" fillId="42" borderId="44" xfId="0" applyNumberFormat="1" applyFont="1" applyFill="1" applyBorder="1" applyAlignment="1">
      <alignment horizontal="center" vertical="center"/>
    </xf>
    <xf numFmtId="0" fontId="16" fillId="36" borderId="44" xfId="0" applyFont="1" applyFill="1" applyBorder="1" applyAlignment="1">
      <alignment horizontal="center" vertical="center"/>
    </xf>
    <xf numFmtId="4" fontId="4" fillId="43" borderId="42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4" fontId="4" fillId="44" borderId="32" xfId="0" applyNumberFormat="1" applyFont="1" applyFill="1" applyBorder="1" applyAlignment="1">
      <alignment horizontal="right" vertical="center"/>
    </xf>
    <xf numFmtId="3" fontId="12" fillId="0" borderId="30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4" fontId="4" fillId="43" borderId="30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4" fontId="5" fillId="43" borderId="30" xfId="0" applyNumberFormat="1" applyFon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 horizontal="right" vertical="center"/>
    </xf>
    <xf numFmtId="4" fontId="3" fillId="0" borderId="42" xfId="0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4" fontId="5" fillId="43" borderId="25" xfId="0" applyNumberFormat="1" applyFont="1" applyFill="1" applyBorder="1" applyAlignment="1">
      <alignment horizontal="right" vertical="center"/>
    </xf>
    <xf numFmtId="4" fontId="4" fillId="45" borderId="32" xfId="0" applyNumberFormat="1" applyFont="1" applyFill="1" applyBorder="1" applyAlignment="1">
      <alignment horizontal="right" vertical="center"/>
    </xf>
    <xf numFmtId="4" fontId="3" fillId="43" borderId="30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3" fontId="4" fillId="33" borderId="30" xfId="0" applyNumberFormat="1" applyFont="1" applyFill="1" applyBorder="1" applyAlignment="1">
      <alignment vertical="center"/>
    </xf>
    <xf numFmtId="4" fontId="4" fillId="34" borderId="30" xfId="0" applyNumberFormat="1" applyFont="1" applyFill="1" applyBorder="1" applyAlignment="1">
      <alignment horizontal="right" vertical="center"/>
    </xf>
    <xf numFmtId="4" fontId="3" fillId="34" borderId="30" xfId="0" applyNumberFormat="1" applyFont="1" applyFill="1" applyBorder="1" applyAlignment="1">
      <alignment horizontal="right" vertical="center"/>
    </xf>
    <xf numFmtId="4" fontId="4" fillId="35" borderId="32" xfId="0" applyNumberFormat="1" applyFont="1" applyFill="1" applyBorder="1" applyAlignment="1">
      <alignment horizontal="right" vertical="center"/>
    </xf>
    <xf numFmtId="4" fontId="5" fillId="34" borderId="25" xfId="0" applyNumberFormat="1" applyFont="1" applyFill="1" applyBorder="1" applyAlignment="1">
      <alignment horizontal="right" vertical="center"/>
    </xf>
    <xf numFmtId="4" fontId="3" fillId="0" borderId="43" xfId="0" applyNumberFormat="1" applyFont="1" applyFill="1" applyBorder="1" applyAlignment="1">
      <alignment horizontal="right" vertical="center"/>
    </xf>
    <xf numFmtId="4" fontId="5" fillId="34" borderId="30" xfId="0" applyNumberFormat="1" applyFont="1" applyFill="1" applyBorder="1" applyAlignment="1">
      <alignment horizontal="right" vertical="center"/>
    </xf>
    <xf numFmtId="4" fontId="5" fillId="34" borderId="42" xfId="0" applyNumberFormat="1" applyFont="1" applyFill="1" applyBorder="1" applyAlignment="1">
      <alignment horizontal="right" vertical="center"/>
    </xf>
    <xf numFmtId="4" fontId="4" fillId="34" borderId="25" xfId="0" applyNumberFormat="1" applyFont="1" applyFill="1" applyBorder="1" applyAlignment="1">
      <alignment horizontal="right" vertical="center"/>
    </xf>
    <xf numFmtId="4" fontId="5" fillId="37" borderId="30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4" fontId="0" fillId="33" borderId="44" xfId="0" applyNumberFormat="1" applyFont="1" applyFill="1" applyBorder="1" applyAlignment="1">
      <alignment horizontal="right" vertical="center"/>
    </xf>
    <xf numFmtId="4" fontId="4" fillId="40" borderId="43" xfId="0" applyNumberFormat="1" applyFont="1" applyFill="1" applyBorder="1" applyAlignment="1">
      <alignment horizontal="right" vertical="center"/>
    </xf>
    <xf numFmtId="4" fontId="4" fillId="34" borderId="42" xfId="0" applyNumberFormat="1" applyFont="1" applyFill="1" applyBorder="1" applyAlignment="1">
      <alignment horizontal="right" vertical="center"/>
    </xf>
    <xf numFmtId="4" fontId="3" fillId="33" borderId="31" xfId="0" applyNumberFormat="1" applyFont="1" applyFill="1" applyBorder="1" applyAlignment="1">
      <alignment horizontal="right" vertical="center"/>
    </xf>
    <xf numFmtId="4" fontId="4" fillId="40" borderId="32" xfId="0" applyNumberFormat="1" applyFont="1" applyFill="1" applyBorder="1" applyAlignment="1">
      <alignment horizontal="right" vertical="center"/>
    </xf>
    <xf numFmtId="4" fontId="12" fillId="0" borderId="30" xfId="0" applyNumberFormat="1" applyFont="1" applyFill="1" applyBorder="1" applyAlignment="1">
      <alignment horizontal="right" vertical="center"/>
    </xf>
    <xf numFmtId="4" fontId="12" fillId="33" borderId="30" xfId="0" applyNumberFormat="1" applyFont="1" applyFill="1" applyBorder="1" applyAlignment="1">
      <alignment horizontal="right" vertical="center"/>
    </xf>
    <xf numFmtId="4" fontId="10" fillId="36" borderId="43" xfId="0" applyNumberFormat="1" applyFont="1" applyFill="1" applyBorder="1" applyAlignment="1">
      <alignment horizontal="right" vertical="center"/>
    </xf>
    <xf numFmtId="4" fontId="12" fillId="0" borderId="42" xfId="0" applyNumberFormat="1" applyFont="1" applyFill="1" applyBorder="1" applyAlignment="1">
      <alignment horizontal="right" vertical="center"/>
    </xf>
    <xf numFmtId="4" fontId="10" fillId="36" borderId="39" xfId="0" applyNumberFormat="1" applyFont="1" applyFill="1" applyBorder="1" applyAlignment="1">
      <alignment horizontal="right" vertical="center"/>
    </xf>
    <xf numFmtId="14" fontId="3" fillId="33" borderId="28" xfId="0" applyNumberFormat="1" applyFont="1" applyFill="1" applyBorder="1" applyAlignment="1">
      <alignment/>
    </xf>
    <xf numFmtId="4" fontId="10" fillId="43" borderId="42" xfId="0" applyNumberFormat="1" applyFont="1" applyFill="1" applyBorder="1" applyAlignment="1">
      <alignment horizontal="right" vertical="center"/>
    </xf>
    <xf numFmtId="4" fontId="2" fillId="44" borderId="32" xfId="0" applyNumberFormat="1" applyFont="1" applyFill="1" applyBorder="1" applyAlignment="1">
      <alignment horizontal="right" vertical="center"/>
    </xf>
    <xf numFmtId="4" fontId="55" fillId="0" borderId="30" xfId="0" applyNumberFormat="1" applyFont="1" applyFill="1" applyBorder="1" applyAlignment="1">
      <alignment horizontal="right" vertical="center"/>
    </xf>
    <xf numFmtId="4" fontId="56" fillId="0" borderId="30" xfId="0" applyNumberFormat="1" applyFont="1" applyFill="1" applyBorder="1" applyAlignment="1">
      <alignment horizontal="right" vertical="center"/>
    </xf>
    <xf numFmtId="4" fontId="56" fillId="0" borderId="31" xfId="0" applyNumberFormat="1" applyFont="1" applyFill="1" applyBorder="1" applyAlignment="1">
      <alignment horizontal="right" vertical="center"/>
    </xf>
    <xf numFmtId="4" fontId="55" fillId="43" borderId="30" xfId="0" applyNumberFormat="1" applyFont="1" applyFill="1" applyBorder="1" applyAlignment="1">
      <alignment horizontal="right" vertical="center"/>
    </xf>
    <xf numFmtId="4" fontId="6" fillId="0" borderId="30" xfId="0" applyNumberFormat="1" applyFont="1" applyFill="1" applyBorder="1" applyAlignment="1">
      <alignment horizontal="right" vertical="center"/>
    </xf>
    <xf numFmtId="4" fontId="10" fillId="34" borderId="42" xfId="0" applyNumberFormat="1" applyFont="1" applyFill="1" applyBorder="1" applyAlignment="1">
      <alignment horizontal="right" vertical="center"/>
    </xf>
    <xf numFmtId="4" fontId="2" fillId="35" borderId="32" xfId="0" applyNumberFormat="1" applyFont="1" applyFill="1" applyBorder="1" applyAlignment="1">
      <alignment horizontal="right" vertical="center"/>
    </xf>
    <xf numFmtId="4" fontId="57" fillId="0" borderId="3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4" fillId="36" borderId="39" xfId="0" applyFont="1" applyFill="1" applyBorder="1" applyAlignment="1">
      <alignment vertical="center"/>
    </xf>
    <xf numFmtId="0" fontId="1" fillId="0" borderId="37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1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4" fillId="36" borderId="39" xfId="0" applyFont="1" applyFill="1" applyBorder="1" applyAlignment="1">
      <alignment horizontal="left" vertical="center"/>
    </xf>
    <xf numFmtId="0" fontId="13" fillId="36" borderId="25" xfId="0" applyFont="1" applyFill="1" applyBorder="1" applyAlignment="1">
      <alignment vertical="center"/>
    </xf>
    <xf numFmtId="0" fontId="8" fillId="36" borderId="39" xfId="0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right" vertical="center"/>
    </xf>
    <xf numFmtId="4" fontId="4" fillId="42" borderId="32" xfId="0" applyNumberFormat="1" applyFont="1" applyFill="1" applyBorder="1" applyAlignment="1">
      <alignment horizontal="right" vertical="center"/>
    </xf>
    <xf numFmtId="4" fontId="4" fillId="43" borderId="25" xfId="0" applyNumberFormat="1" applyFont="1" applyFill="1" applyBorder="1" applyAlignment="1">
      <alignment horizontal="right" vertical="center"/>
    </xf>
    <xf numFmtId="4" fontId="4" fillId="44" borderId="39" xfId="0" applyNumberFormat="1" applyFont="1" applyFill="1" applyBorder="1" applyAlignment="1">
      <alignment horizontal="right" vertical="center"/>
    </xf>
    <xf numFmtId="4" fontId="4" fillId="42" borderId="39" xfId="0" applyNumberFormat="1" applyFont="1" applyFill="1" applyBorder="1" applyAlignment="1">
      <alignment horizontal="righ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view="pageBreakPreview" zoomScale="180" zoomScaleNormal="150" zoomScaleSheetLayoutView="180" zoomScalePageLayoutView="0" workbookViewId="0" topLeftCell="A60">
      <selection activeCell="E74" sqref="E74"/>
    </sheetView>
  </sheetViews>
  <sheetFormatPr defaultColWidth="9.140625" defaultRowHeight="12.75"/>
  <cols>
    <col min="1" max="1" width="8.00390625" style="1" customWidth="1"/>
    <col min="2" max="2" width="49.00390625" style="2" customWidth="1"/>
    <col min="3" max="3" width="9.140625" style="2" customWidth="1"/>
    <col min="4" max="4" width="10.28125" style="2" customWidth="1"/>
    <col min="5" max="5" width="11.7109375" style="2" customWidth="1"/>
    <col min="6" max="6" width="10.140625" style="2" customWidth="1"/>
    <col min="7" max="7" width="9.7109375" style="0" customWidth="1"/>
    <col min="8" max="16384" width="9.140625" style="2" customWidth="1"/>
  </cols>
  <sheetData>
    <row r="1" spans="1:6" ht="13.5" thickBot="1">
      <c r="A1" s="3"/>
      <c r="B1" s="4"/>
      <c r="C1" s="4"/>
      <c r="D1" s="4"/>
      <c r="E1" s="5"/>
      <c r="F1" s="5"/>
    </row>
    <row r="2" spans="1:8" ht="18.75" customHeight="1" thickBot="1" thickTop="1">
      <c r="A2" s="304" t="s">
        <v>137</v>
      </c>
      <c r="B2" s="305"/>
      <c r="C2" s="305"/>
      <c r="D2" s="305"/>
      <c r="E2" s="306"/>
      <c r="F2" s="5"/>
      <c r="G2" s="2"/>
      <c r="H2" s="6"/>
    </row>
    <row r="3" spans="1:6" s="10" customFormat="1" ht="13.5" customHeight="1" thickBot="1" thickTop="1">
      <c r="A3" s="7"/>
      <c r="B3" s="8"/>
      <c r="C3" s="8"/>
      <c r="D3" s="9"/>
      <c r="E3" s="8"/>
      <c r="F3" s="8"/>
    </row>
    <row r="4" spans="1:7" s="10" customFormat="1" ht="15.75" customHeight="1" thickBot="1" thickTop="1">
      <c r="A4" s="303" t="s">
        <v>0</v>
      </c>
      <c r="B4" s="303"/>
      <c r="C4" s="303"/>
      <c r="D4" s="238">
        <v>2020</v>
      </c>
      <c r="E4" s="241" t="s">
        <v>141</v>
      </c>
      <c r="F4" s="11"/>
      <c r="G4" s="12"/>
    </row>
    <row r="5" spans="1:7" s="10" customFormat="1" ht="12.75" customHeight="1" thickBot="1" thickTop="1">
      <c r="A5" s="303"/>
      <c r="B5" s="303"/>
      <c r="C5" s="303"/>
      <c r="D5" s="244" t="s">
        <v>1</v>
      </c>
      <c r="E5" s="245" t="s">
        <v>1</v>
      </c>
      <c r="F5" s="14"/>
      <c r="G5" s="13"/>
    </row>
    <row r="6" spans="1:7" s="10" customFormat="1" ht="10.5" thickTop="1">
      <c r="A6" s="15" t="s">
        <v>2</v>
      </c>
      <c r="B6" s="16"/>
      <c r="C6" s="17"/>
      <c r="D6" s="271">
        <f>D7+D8</f>
        <v>242455</v>
      </c>
      <c r="E6" s="263">
        <f>E7+E8</f>
        <v>254055</v>
      </c>
      <c r="F6" s="18"/>
      <c r="G6" s="8"/>
    </row>
    <row r="7" spans="1:9" s="24" customFormat="1" ht="9.75">
      <c r="A7" s="19" t="s">
        <v>3</v>
      </c>
      <c r="B7" s="20" t="s">
        <v>4</v>
      </c>
      <c r="C7" s="21"/>
      <c r="D7" s="261">
        <v>180155</v>
      </c>
      <c r="E7" s="253">
        <v>191755</v>
      </c>
      <c r="F7" s="22"/>
      <c r="G7" s="23"/>
      <c r="H7" s="10"/>
      <c r="I7" s="10"/>
    </row>
    <row r="8" spans="1:9" s="24" customFormat="1" ht="9.75">
      <c r="A8" s="25">
        <v>121</v>
      </c>
      <c r="B8" s="20" t="s">
        <v>5</v>
      </c>
      <c r="C8" s="21"/>
      <c r="D8" s="261">
        <v>62300</v>
      </c>
      <c r="E8" s="253">
        <v>62300</v>
      </c>
      <c r="F8" s="22"/>
      <c r="G8" s="23"/>
      <c r="H8" s="10"/>
      <c r="I8" s="10"/>
    </row>
    <row r="9" spans="1:7" s="10" customFormat="1" ht="9.75">
      <c r="A9" s="26"/>
      <c r="B9" s="8"/>
      <c r="C9" s="27"/>
      <c r="D9" s="272"/>
      <c r="E9" s="253"/>
      <c r="F9" s="28"/>
      <c r="G9" s="8"/>
    </row>
    <row r="10" spans="1:7" s="10" customFormat="1" ht="9.75">
      <c r="A10" s="29" t="s">
        <v>6</v>
      </c>
      <c r="B10" s="30"/>
      <c r="C10" s="31"/>
      <c r="D10" s="273">
        <f>D11+D12+D13+D14+D15</f>
        <v>20068</v>
      </c>
      <c r="E10" s="259">
        <f>E11+E12+E13</f>
        <v>20068</v>
      </c>
      <c r="F10" s="18"/>
      <c r="G10" s="8"/>
    </row>
    <row r="11" spans="1:9" s="24" customFormat="1" ht="9.75" customHeight="1">
      <c r="A11" s="19" t="s">
        <v>7</v>
      </c>
      <c r="B11" s="20" t="s">
        <v>8</v>
      </c>
      <c r="C11" s="32"/>
      <c r="D11" s="253">
        <v>663</v>
      </c>
      <c r="E11" s="253">
        <v>663</v>
      </c>
      <c r="F11" s="22"/>
      <c r="G11" s="23"/>
      <c r="H11" s="10"/>
      <c r="I11" s="10"/>
    </row>
    <row r="12" spans="1:7" s="10" customFormat="1" ht="9.75" customHeight="1">
      <c r="A12" s="19" t="s">
        <v>106</v>
      </c>
      <c r="B12" s="20" t="s">
        <v>9</v>
      </c>
      <c r="C12" s="33"/>
      <c r="D12" s="261">
        <v>350</v>
      </c>
      <c r="E12" s="253">
        <v>350</v>
      </c>
      <c r="F12" s="28"/>
      <c r="G12" s="8"/>
    </row>
    <row r="13" spans="1:7" s="10" customFormat="1" ht="9.75" customHeight="1">
      <c r="A13" s="19" t="s">
        <v>107</v>
      </c>
      <c r="B13" s="20" t="s">
        <v>10</v>
      </c>
      <c r="C13" s="33"/>
      <c r="D13" s="261">
        <v>19055</v>
      </c>
      <c r="E13" s="253">
        <v>19055</v>
      </c>
      <c r="F13" s="28"/>
      <c r="G13" s="8"/>
    </row>
    <row r="14" spans="1:7" s="10" customFormat="1" ht="9.75" customHeight="1">
      <c r="A14" s="19"/>
      <c r="B14" s="20"/>
      <c r="C14" s="33"/>
      <c r="D14" s="261"/>
      <c r="E14" s="253"/>
      <c r="F14" s="28"/>
      <c r="G14" s="8"/>
    </row>
    <row r="15" spans="1:7" s="10" customFormat="1" ht="9.75" customHeight="1">
      <c r="A15" s="19"/>
      <c r="B15" s="20"/>
      <c r="C15" s="32"/>
      <c r="D15" s="253"/>
      <c r="E15" s="253"/>
      <c r="F15" s="22"/>
      <c r="G15" s="8"/>
    </row>
    <row r="16" spans="1:7" s="10" customFormat="1" ht="9.75">
      <c r="A16" s="26"/>
      <c r="B16" s="8"/>
      <c r="C16" s="34"/>
      <c r="D16" s="262"/>
      <c r="E16" s="253"/>
      <c r="F16" s="28"/>
      <c r="G16" s="8"/>
    </row>
    <row r="17" spans="1:7" s="10" customFormat="1" ht="9.75">
      <c r="A17" s="29" t="s">
        <v>11</v>
      </c>
      <c r="B17" s="30" t="s">
        <v>12</v>
      </c>
      <c r="C17" s="35"/>
      <c r="D17" s="273">
        <f>D18+D19+D20</f>
        <v>4513</v>
      </c>
      <c r="E17" s="259">
        <f>E18+E19</f>
        <v>4513</v>
      </c>
      <c r="F17" s="36"/>
      <c r="G17" s="8"/>
    </row>
    <row r="18" spans="1:9" s="38" customFormat="1" ht="9.75">
      <c r="A18" s="25">
        <v>212002</v>
      </c>
      <c r="B18" s="20" t="s">
        <v>13</v>
      </c>
      <c r="C18" s="32"/>
      <c r="D18" s="253">
        <v>2253</v>
      </c>
      <c r="E18" s="253">
        <v>2253</v>
      </c>
      <c r="F18" s="22"/>
      <c r="G18" s="37"/>
      <c r="H18" s="10"/>
      <c r="I18" s="10"/>
    </row>
    <row r="19" spans="1:7" s="10" customFormat="1" ht="9.75">
      <c r="A19" s="25">
        <v>212003</v>
      </c>
      <c r="B19" s="20" t="s">
        <v>108</v>
      </c>
      <c r="C19" s="33"/>
      <c r="D19" s="261">
        <v>2260</v>
      </c>
      <c r="E19" s="253">
        <v>2260</v>
      </c>
      <c r="F19" s="28"/>
      <c r="G19" s="8"/>
    </row>
    <row r="20" spans="1:7" s="10" customFormat="1" ht="9.75">
      <c r="A20" s="25"/>
      <c r="B20" s="20"/>
      <c r="C20" s="32"/>
      <c r="D20" s="253"/>
      <c r="E20" s="253"/>
      <c r="F20" s="22"/>
      <c r="G20" s="8"/>
    </row>
    <row r="21" spans="1:7" s="10" customFormat="1" ht="12" customHeight="1">
      <c r="A21" s="26"/>
      <c r="B21" s="8"/>
      <c r="C21" s="27"/>
      <c r="D21" s="272"/>
      <c r="E21" s="253"/>
      <c r="F21" s="28"/>
      <c r="G21" s="8"/>
    </row>
    <row r="22" spans="1:7" s="10" customFormat="1" ht="9.75">
      <c r="A22" s="29" t="s">
        <v>14</v>
      </c>
      <c r="B22" s="30"/>
      <c r="C22" s="31"/>
      <c r="D22" s="273">
        <f>D23+D24+D25</f>
        <v>5271</v>
      </c>
      <c r="E22" s="259">
        <f>E23+E24+E25</f>
        <v>4371</v>
      </c>
      <c r="F22" s="18"/>
      <c r="G22" s="8"/>
    </row>
    <row r="23" spans="1:7" s="10" customFormat="1" ht="9.75">
      <c r="A23" s="39">
        <v>221004</v>
      </c>
      <c r="B23" s="20" t="s">
        <v>15</v>
      </c>
      <c r="C23" s="33"/>
      <c r="D23" s="261">
        <v>1950</v>
      </c>
      <c r="E23" s="253">
        <v>1950</v>
      </c>
      <c r="F23" s="28"/>
      <c r="G23" s="8"/>
    </row>
    <row r="24" spans="1:7" s="10" customFormat="1" ht="9.75">
      <c r="A24" s="25">
        <v>223001</v>
      </c>
      <c r="B24" s="20" t="s">
        <v>109</v>
      </c>
      <c r="C24" s="33"/>
      <c r="D24" s="261">
        <v>3321</v>
      </c>
      <c r="E24" s="253">
        <v>2421</v>
      </c>
      <c r="F24" s="28"/>
      <c r="G24" s="8"/>
    </row>
    <row r="25" spans="1:7" s="10" customFormat="1" ht="10.5" customHeight="1">
      <c r="A25" s="40"/>
      <c r="B25" s="41"/>
      <c r="C25" s="42"/>
      <c r="D25" s="253"/>
      <c r="E25" s="253"/>
      <c r="F25" s="28"/>
      <c r="G25" s="8"/>
    </row>
    <row r="26" spans="1:7" s="10" customFormat="1" ht="11.25" customHeight="1">
      <c r="A26" s="43"/>
      <c r="B26" s="8"/>
      <c r="C26" s="27"/>
      <c r="D26" s="272"/>
      <c r="E26" s="253"/>
      <c r="F26" s="28"/>
      <c r="G26" s="8"/>
    </row>
    <row r="27" spans="1:7" s="10" customFormat="1" ht="9.75">
      <c r="A27" s="29" t="s">
        <v>16</v>
      </c>
      <c r="B27" s="44"/>
      <c r="C27" s="31"/>
      <c r="D27" s="273">
        <v>0</v>
      </c>
      <c r="E27" s="259">
        <v>0</v>
      </c>
      <c r="F27" s="18"/>
      <c r="G27" s="8"/>
    </row>
    <row r="28" spans="1:9" s="46" customFormat="1" ht="11.25" customHeight="1">
      <c r="A28" s="39">
        <v>240</v>
      </c>
      <c r="B28" s="20" t="s">
        <v>17</v>
      </c>
      <c r="C28" s="42"/>
      <c r="D28" s="253">
        <v>0</v>
      </c>
      <c r="E28" s="253">
        <v>0</v>
      </c>
      <c r="F28" s="28"/>
      <c r="G28" s="45"/>
      <c r="H28" s="10"/>
      <c r="I28" s="10"/>
    </row>
    <row r="29" spans="1:7" s="10" customFormat="1" ht="11.25" customHeight="1">
      <c r="A29" s="47"/>
      <c r="B29" s="41"/>
      <c r="C29" s="33"/>
      <c r="D29" s="261"/>
      <c r="E29" s="253"/>
      <c r="F29" s="28"/>
      <c r="G29" s="8"/>
    </row>
    <row r="30" spans="1:7" s="10" customFormat="1" ht="11.25" customHeight="1">
      <c r="A30" s="15" t="s">
        <v>18</v>
      </c>
      <c r="B30" s="48"/>
      <c r="C30" s="17"/>
      <c r="D30" s="274">
        <f>SUM(D31+D32+D33+D34)</f>
        <v>2153</v>
      </c>
      <c r="E30" s="259">
        <f>E31+E32+E33+E34</f>
        <v>3053</v>
      </c>
      <c r="F30" s="18"/>
      <c r="G30" s="8"/>
    </row>
    <row r="31" spans="1:9" s="24" customFormat="1" ht="11.25" customHeight="1">
      <c r="A31" s="25">
        <v>292008</v>
      </c>
      <c r="B31" s="20" t="s">
        <v>19</v>
      </c>
      <c r="C31" s="21"/>
      <c r="D31" s="261">
        <v>73</v>
      </c>
      <c r="E31" s="253">
        <v>73</v>
      </c>
      <c r="F31" s="22"/>
      <c r="G31" s="23"/>
      <c r="H31" s="10"/>
      <c r="I31" s="10"/>
    </row>
    <row r="32" spans="1:7" s="10" customFormat="1" ht="11.25" customHeight="1">
      <c r="A32" s="19" t="s">
        <v>111</v>
      </c>
      <c r="B32" s="20" t="s">
        <v>112</v>
      </c>
      <c r="C32" s="32"/>
      <c r="D32" s="253">
        <v>200</v>
      </c>
      <c r="E32" s="253">
        <v>1275</v>
      </c>
      <c r="F32" s="22"/>
      <c r="G32" s="8"/>
    </row>
    <row r="33" spans="1:7" s="10" customFormat="1" ht="10.5" customHeight="1">
      <c r="A33" s="25">
        <v>292012</v>
      </c>
      <c r="B33" s="20" t="s">
        <v>113</v>
      </c>
      <c r="C33" s="33"/>
      <c r="D33" s="261">
        <v>1500</v>
      </c>
      <c r="E33" s="253">
        <v>1705</v>
      </c>
      <c r="F33" s="28"/>
      <c r="G33" s="8"/>
    </row>
    <row r="34" spans="1:7" s="10" customFormat="1" ht="10.5" customHeight="1">
      <c r="A34" s="25">
        <v>292017</v>
      </c>
      <c r="B34" s="20" t="s">
        <v>124</v>
      </c>
      <c r="C34" s="33"/>
      <c r="D34" s="261">
        <v>380</v>
      </c>
      <c r="E34" s="253">
        <v>0</v>
      </c>
      <c r="F34" s="28"/>
      <c r="G34" s="8"/>
    </row>
    <row r="35" spans="1:7" s="10" customFormat="1" ht="9.75" customHeight="1">
      <c r="A35" s="29" t="s">
        <v>116</v>
      </c>
      <c r="B35" s="44"/>
      <c r="C35" s="49"/>
      <c r="D35" s="268">
        <f>D36+D37+D38+D39+D40+D41+D42+D44+D45</f>
        <v>2731</v>
      </c>
      <c r="E35" s="259">
        <f>E36+E37+E38+E39+E40+E41+E42+E43+E44+E45</f>
        <v>24131</v>
      </c>
      <c r="F35" s="51"/>
      <c r="G35" s="8"/>
    </row>
    <row r="36" spans="1:7" s="10" customFormat="1" ht="10.5" customHeight="1">
      <c r="A36" s="25">
        <v>331</v>
      </c>
      <c r="B36" s="8" t="s">
        <v>118</v>
      </c>
      <c r="C36" s="21"/>
      <c r="D36" s="261">
        <v>0</v>
      </c>
      <c r="E36" s="253">
        <v>0</v>
      </c>
      <c r="F36" s="22"/>
      <c r="G36" s="8"/>
    </row>
    <row r="37" spans="1:7" s="10" customFormat="1" ht="9.75" customHeight="1">
      <c r="A37" s="25">
        <v>311</v>
      </c>
      <c r="B37" s="20" t="s">
        <v>117</v>
      </c>
      <c r="C37" s="21"/>
      <c r="D37" s="261">
        <v>0</v>
      </c>
      <c r="E37" s="253">
        <v>7000</v>
      </c>
      <c r="F37" s="22"/>
      <c r="G37" s="8"/>
    </row>
    <row r="38" spans="1:7" s="10" customFormat="1" ht="9.75" customHeight="1">
      <c r="A38" s="25">
        <v>312012</v>
      </c>
      <c r="B38" s="20" t="s">
        <v>135</v>
      </c>
      <c r="C38" s="21"/>
      <c r="D38" s="261">
        <v>1051</v>
      </c>
      <c r="E38" s="253">
        <v>1331</v>
      </c>
      <c r="F38" s="22"/>
      <c r="G38" s="8"/>
    </row>
    <row r="39" spans="1:7" s="10" customFormat="1" ht="9.75" customHeight="1">
      <c r="A39" s="25">
        <v>312001</v>
      </c>
      <c r="B39" s="20" t="s">
        <v>115</v>
      </c>
      <c r="C39" s="21"/>
      <c r="D39" s="261">
        <v>1000</v>
      </c>
      <c r="E39" s="253">
        <v>800</v>
      </c>
      <c r="F39" s="22"/>
      <c r="G39" s="8"/>
    </row>
    <row r="40" spans="1:7" s="10" customFormat="1" ht="9.75" customHeight="1">
      <c r="A40" s="25">
        <v>312012</v>
      </c>
      <c r="B40" s="20" t="s">
        <v>134</v>
      </c>
      <c r="C40" s="32"/>
      <c r="D40" s="253">
        <v>680</v>
      </c>
      <c r="E40" s="253">
        <v>950</v>
      </c>
      <c r="F40" s="22"/>
      <c r="G40" s="8"/>
    </row>
    <row r="41" spans="1:7" s="10" customFormat="1" ht="9.75" customHeight="1">
      <c r="A41" s="25">
        <v>312008</v>
      </c>
      <c r="B41" s="20" t="s">
        <v>132</v>
      </c>
      <c r="C41" s="32"/>
      <c r="D41" s="253">
        <v>0</v>
      </c>
      <c r="E41" s="253">
        <v>4100</v>
      </c>
      <c r="F41" s="22"/>
      <c r="G41" s="8"/>
    </row>
    <row r="42" spans="1:7" s="10" customFormat="1" ht="9.75" customHeight="1">
      <c r="A42" s="25">
        <v>312008</v>
      </c>
      <c r="B42" s="20" t="s">
        <v>133</v>
      </c>
      <c r="C42" s="32"/>
      <c r="D42" s="253">
        <v>0</v>
      </c>
      <c r="E42" s="253">
        <v>1800</v>
      </c>
      <c r="F42" s="22"/>
      <c r="G42" s="8"/>
    </row>
    <row r="43" spans="1:7" s="10" customFormat="1" ht="9.75" customHeight="1">
      <c r="A43" s="40">
        <v>312001</v>
      </c>
      <c r="B43" s="20" t="s">
        <v>138</v>
      </c>
      <c r="C43" s="21"/>
      <c r="D43" s="261"/>
      <c r="E43" s="253">
        <v>1050</v>
      </c>
      <c r="F43" s="22"/>
      <c r="G43" s="8"/>
    </row>
    <row r="44" spans="1:7" s="10" customFormat="1" ht="9.75" customHeight="1">
      <c r="A44" s="40">
        <v>312001</v>
      </c>
      <c r="B44" s="20" t="s">
        <v>131</v>
      </c>
      <c r="C44" s="33"/>
      <c r="D44" s="261">
        <v>0</v>
      </c>
      <c r="E44" s="253">
        <v>5100</v>
      </c>
      <c r="F44" s="28"/>
      <c r="G44" s="8"/>
    </row>
    <row r="45" spans="1:7" s="10" customFormat="1" ht="10.5" customHeight="1">
      <c r="A45" s="52">
        <v>312008</v>
      </c>
      <c r="B45" s="20" t="s">
        <v>139</v>
      </c>
      <c r="C45" s="42"/>
      <c r="D45" s="253">
        <v>0</v>
      </c>
      <c r="E45" s="253">
        <v>2000</v>
      </c>
      <c r="F45" s="28"/>
      <c r="G45" s="8"/>
    </row>
    <row r="46" spans="1:7" s="10" customFormat="1" ht="13.5" customHeight="1" thickBot="1">
      <c r="A46" s="53" t="s">
        <v>20</v>
      </c>
      <c r="B46" s="54"/>
      <c r="C46" s="55"/>
      <c r="D46" s="270">
        <f>D6+D10+D17+D22+D27+D30+D35</f>
        <v>277191</v>
      </c>
      <c r="E46" s="264">
        <f>E6+E10+E17+E22+E27+E30+E35</f>
        <v>310191</v>
      </c>
      <c r="F46" s="51"/>
      <c r="G46" s="8"/>
    </row>
    <row r="47" spans="1:7" s="10" customFormat="1" ht="11.25" thickBot="1" thickTop="1">
      <c r="A47" s="56"/>
      <c r="B47" s="57"/>
      <c r="C47" s="58"/>
      <c r="D47" s="58"/>
      <c r="E47" s="9"/>
      <c r="F47" s="51"/>
      <c r="G47" s="8"/>
    </row>
    <row r="48" spans="1:7" s="10" customFormat="1" ht="10.5" thickTop="1">
      <c r="A48" s="59" t="s">
        <v>21</v>
      </c>
      <c r="B48" s="60"/>
      <c r="C48" s="61"/>
      <c r="D48" s="62">
        <v>2020</v>
      </c>
      <c r="E48" s="242" t="str">
        <f>E4</f>
        <v>Úprava č. 2</v>
      </c>
      <c r="F48" s="11"/>
      <c r="G48" s="8"/>
    </row>
    <row r="49" spans="1:7" s="10" customFormat="1" ht="9.75">
      <c r="A49" s="29" t="s">
        <v>22</v>
      </c>
      <c r="B49" s="44"/>
      <c r="C49" s="49"/>
      <c r="D49" s="268">
        <f>D50+D51</f>
        <v>10000</v>
      </c>
      <c r="E49" s="257">
        <f>E50+E51</f>
        <v>10000</v>
      </c>
      <c r="F49" s="51"/>
      <c r="G49" s="8"/>
    </row>
    <row r="50" spans="1:7" s="10" customFormat="1" ht="9.75">
      <c r="A50" s="39">
        <v>231</v>
      </c>
      <c r="B50" s="20" t="s">
        <v>23</v>
      </c>
      <c r="C50" s="32"/>
      <c r="D50" s="256"/>
      <c r="E50" s="256"/>
      <c r="F50" s="22"/>
      <c r="G50" s="8"/>
    </row>
    <row r="51" spans="1:7" s="10" customFormat="1" ht="9.75">
      <c r="A51" s="40">
        <v>233001</v>
      </c>
      <c r="B51" s="41" t="s">
        <v>24</v>
      </c>
      <c r="C51" s="32"/>
      <c r="D51" s="253">
        <v>10000</v>
      </c>
      <c r="E51" s="256">
        <v>10000</v>
      </c>
      <c r="F51" s="22"/>
      <c r="G51" s="8"/>
    </row>
    <row r="52" spans="1:7" s="10" customFormat="1" ht="9.75">
      <c r="A52" s="63" t="s">
        <v>25</v>
      </c>
      <c r="B52" s="64"/>
      <c r="C52" s="65"/>
      <c r="D52" s="269">
        <f>D53+D54+D55+D56+D57</f>
        <v>79000</v>
      </c>
      <c r="E52" s="265">
        <f>SUM(E53+E54+E55+E56+E57)</f>
        <v>79000</v>
      </c>
      <c r="F52" s="22"/>
      <c r="G52" s="8"/>
    </row>
    <row r="53" spans="1:7" s="10" customFormat="1" ht="9.75">
      <c r="A53" s="25">
        <v>321</v>
      </c>
      <c r="B53" s="20" t="s">
        <v>26</v>
      </c>
      <c r="C53" s="32"/>
      <c r="D53" s="256"/>
      <c r="E53" s="256"/>
      <c r="F53" s="22"/>
      <c r="G53" s="8"/>
    </row>
    <row r="54" spans="1:7" s="10" customFormat="1" ht="9.75">
      <c r="A54" s="25" t="s">
        <v>27</v>
      </c>
      <c r="B54" s="20"/>
      <c r="C54" s="32"/>
      <c r="D54" s="256"/>
      <c r="E54" s="256"/>
      <c r="F54" s="22"/>
      <c r="G54" s="8"/>
    </row>
    <row r="55" spans="1:7" s="10" customFormat="1" ht="9.75">
      <c r="A55" s="25">
        <v>332001</v>
      </c>
      <c r="B55" s="20" t="s">
        <v>125</v>
      </c>
      <c r="C55" s="32"/>
      <c r="D55" s="253">
        <v>67000</v>
      </c>
      <c r="E55" s="253">
        <v>67000</v>
      </c>
      <c r="F55" s="22"/>
      <c r="G55" s="8"/>
    </row>
    <row r="56" spans="1:7" s="10" customFormat="1" ht="9.75">
      <c r="A56" s="25">
        <v>322001</v>
      </c>
      <c r="B56" s="20" t="s">
        <v>28</v>
      </c>
      <c r="C56" s="32"/>
      <c r="D56" s="253">
        <v>12000</v>
      </c>
      <c r="E56" s="256">
        <v>12000</v>
      </c>
      <c r="F56" s="22"/>
      <c r="G56" s="8"/>
    </row>
    <row r="57" spans="1:7" s="10" customFormat="1" ht="9.75">
      <c r="A57" s="25">
        <v>322001</v>
      </c>
      <c r="B57" s="20" t="s">
        <v>29</v>
      </c>
      <c r="C57" s="32"/>
      <c r="D57" s="256"/>
      <c r="E57" s="253"/>
      <c r="F57" s="22"/>
      <c r="G57" s="8"/>
    </row>
    <row r="58" spans="1:7" s="10" customFormat="1" ht="10.5" thickBot="1">
      <c r="A58" s="53" t="s">
        <v>30</v>
      </c>
      <c r="B58" s="66"/>
      <c r="C58" s="55"/>
      <c r="D58" s="270">
        <f>D49+D52</f>
        <v>89000</v>
      </c>
      <c r="E58" s="264">
        <f>E49+E52</f>
        <v>89000</v>
      </c>
      <c r="F58" s="51"/>
      <c r="G58" s="8"/>
    </row>
    <row r="59" spans="1:7" s="10" customFormat="1" ht="11.25" thickBot="1" thickTop="1">
      <c r="A59" s="67"/>
      <c r="B59" s="68"/>
      <c r="C59" s="9"/>
      <c r="D59" s="58"/>
      <c r="E59" s="9"/>
      <c r="F59" s="51"/>
      <c r="G59" s="8"/>
    </row>
    <row r="60" spans="1:7" s="10" customFormat="1" ht="12" thickTop="1">
      <c r="A60" s="69" t="s">
        <v>31</v>
      </c>
      <c r="B60" s="70"/>
      <c r="C60" s="61"/>
      <c r="D60" s="62">
        <v>2020</v>
      </c>
      <c r="E60" s="242" t="str">
        <f>E4</f>
        <v>Úprava č. 2</v>
      </c>
      <c r="F60" s="11"/>
      <c r="G60" s="8"/>
    </row>
    <row r="61" spans="1:7" s="10" customFormat="1" ht="9.75" customHeight="1">
      <c r="A61" s="29" t="s">
        <v>32</v>
      </c>
      <c r="B61" s="44"/>
      <c r="C61" s="49"/>
      <c r="D61" s="268">
        <v>5000</v>
      </c>
      <c r="E61" s="257">
        <v>5000</v>
      </c>
      <c r="F61" s="51"/>
      <c r="G61" s="8"/>
    </row>
    <row r="62" spans="1:7" s="10" customFormat="1" ht="9.75" customHeight="1">
      <c r="A62" s="25">
        <v>453</v>
      </c>
      <c r="B62" s="20" t="s">
        <v>119</v>
      </c>
      <c r="C62" s="32"/>
      <c r="D62" s="253">
        <v>0</v>
      </c>
      <c r="E62" s="253">
        <v>0</v>
      </c>
      <c r="F62" s="22"/>
      <c r="G62" s="8"/>
    </row>
    <row r="63" spans="1:7" s="10" customFormat="1" ht="9.75" customHeight="1">
      <c r="A63" s="25">
        <v>454001</v>
      </c>
      <c r="B63" s="20" t="s">
        <v>33</v>
      </c>
      <c r="C63" s="32"/>
      <c r="D63" s="253">
        <v>5000</v>
      </c>
      <c r="E63" s="253">
        <v>5000</v>
      </c>
      <c r="F63" s="22"/>
      <c r="G63" s="8"/>
    </row>
    <row r="64" spans="1:7" s="10" customFormat="1" ht="9.75" customHeight="1">
      <c r="A64" s="25">
        <v>411006</v>
      </c>
      <c r="B64" s="20" t="s">
        <v>34</v>
      </c>
      <c r="C64" s="32"/>
      <c r="D64" s="253"/>
      <c r="E64" s="253"/>
      <c r="F64" s="22"/>
      <c r="G64" s="8"/>
    </row>
    <row r="65" spans="1:7" s="10" customFormat="1" ht="9.75" customHeight="1">
      <c r="A65" s="71" t="s">
        <v>35</v>
      </c>
      <c r="B65" s="44"/>
      <c r="C65" s="65"/>
      <c r="D65" s="269"/>
      <c r="E65" s="265">
        <f>E66+E67</f>
        <v>0</v>
      </c>
      <c r="F65" s="22"/>
      <c r="G65" s="8"/>
    </row>
    <row r="66" spans="1:7" s="10" customFormat="1" ht="9.75" customHeight="1">
      <c r="A66" s="25">
        <v>513002</v>
      </c>
      <c r="B66" s="20" t="s">
        <v>36</v>
      </c>
      <c r="C66" s="32"/>
      <c r="D66" s="253"/>
      <c r="E66" s="253"/>
      <c r="F66" s="22"/>
      <c r="G66" s="8"/>
    </row>
    <row r="67" spans="1:7" s="10" customFormat="1" ht="9.75" customHeight="1">
      <c r="A67" s="25">
        <v>513001</v>
      </c>
      <c r="B67" s="20" t="s">
        <v>114</v>
      </c>
      <c r="C67" s="32"/>
      <c r="D67" s="253"/>
      <c r="E67" s="292"/>
      <c r="F67" s="22"/>
      <c r="G67" s="8"/>
    </row>
    <row r="68" spans="1:7" s="10" customFormat="1" ht="11.25" customHeight="1" thickBot="1">
      <c r="A68" s="72" t="s">
        <v>31</v>
      </c>
      <c r="B68" s="73"/>
      <c r="C68" s="74"/>
      <c r="D68" s="270">
        <f>D61+D65</f>
        <v>5000</v>
      </c>
      <c r="E68" s="264">
        <f>E61+E65</f>
        <v>5000</v>
      </c>
      <c r="F68" s="51"/>
      <c r="G68" s="8"/>
    </row>
    <row r="69" spans="1:7" s="10" customFormat="1" ht="11.25" thickBot="1" thickTop="1">
      <c r="A69" s="56"/>
      <c r="B69" s="75"/>
      <c r="C69" s="58"/>
      <c r="D69" s="58"/>
      <c r="E69" s="9"/>
      <c r="F69" s="51"/>
      <c r="G69" s="8"/>
    </row>
    <row r="70" spans="1:7" s="10" customFormat="1" ht="14.25" thickTop="1">
      <c r="A70" s="76" t="s">
        <v>0</v>
      </c>
      <c r="B70" s="77"/>
      <c r="C70" s="78"/>
      <c r="D70" s="79">
        <v>277191</v>
      </c>
      <c r="E70" s="312">
        <f>SUM(E46)</f>
        <v>310191</v>
      </c>
      <c r="F70" s="80"/>
      <c r="G70" s="8"/>
    </row>
    <row r="71" spans="1:7" s="10" customFormat="1" ht="13.5">
      <c r="A71" s="81" t="s">
        <v>21</v>
      </c>
      <c r="B71" s="82"/>
      <c r="C71" s="83"/>
      <c r="D71" s="267">
        <v>89000</v>
      </c>
      <c r="E71" s="266">
        <v>89000</v>
      </c>
      <c r="F71" s="80"/>
      <c r="G71" s="8"/>
    </row>
    <row r="72" spans="1:9" ht="13.5">
      <c r="A72" s="81" t="s">
        <v>31</v>
      </c>
      <c r="B72" s="82"/>
      <c r="C72" s="83"/>
      <c r="D72" s="84">
        <v>5000</v>
      </c>
      <c r="E72" s="291">
        <v>5000</v>
      </c>
      <c r="F72" s="80"/>
      <c r="G72" s="5"/>
      <c r="H72" s="10"/>
      <c r="I72" s="10"/>
    </row>
    <row r="73" spans="1:9" ht="13.5">
      <c r="A73" s="85"/>
      <c r="B73" s="86"/>
      <c r="C73" s="87"/>
      <c r="D73" s="88"/>
      <c r="E73" s="266"/>
      <c r="F73" s="80"/>
      <c r="G73" s="5"/>
      <c r="H73" s="10"/>
      <c r="I73" s="10"/>
    </row>
    <row r="74" spans="1:9" ht="14.25" thickBot="1">
      <c r="A74" s="89" t="s">
        <v>37</v>
      </c>
      <c r="B74" s="90"/>
      <c r="C74" s="91"/>
      <c r="D74" s="92">
        <f>D70+D71+D72+D73</f>
        <v>371191</v>
      </c>
      <c r="E74" s="313">
        <f>E70+E71+E72</f>
        <v>404191</v>
      </c>
      <c r="F74" s="80"/>
      <c r="G74" s="5"/>
      <c r="H74" s="10"/>
      <c r="I74" s="10"/>
    </row>
    <row r="75" ht="13.5" thickTop="1">
      <c r="G75" s="2"/>
    </row>
    <row r="76" ht="12.75">
      <c r="G76" s="2"/>
    </row>
    <row r="77" spans="2:3" ht="15">
      <c r="B77" s="93"/>
      <c r="C77" s="93"/>
    </row>
    <row r="88" spans="1:5" ht="12.75">
      <c r="A88" s="6"/>
      <c r="B88" s="5"/>
      <c r="C88" s="5"/>
      <c r="D88" s="5"/>
      <c r="E88" s="5"/>
    </row>
    <row r="89" spans="1:5" ht="12.75">
      <c r="A89" s="6"/>
      <c r="B89" s="5"/>
      <c r="C89" s="5"/>
      <c r="D89" s="5"/>
      <c r="E89" s="5"/>
    </row>
    <row r="90" spans="1:5" ht="12.75">
      <c r="A90" s="6"/>
      <c r="B90" s="5"/>
      <c r="C90" s="5"/>
      <c r="D90" s="5"/>
      <c r="E90" s="5"/>
    </row>
    <row r="91" spans="1:5" ht="12.75">
      <c r="A91" s="6"/>
      <c r="B91" s="5"/>
      <c r="C91" s="5"/>
      <c r="D91" s="5"/>
      <c r="E91" s="5"/>
    </row>
    <row r="92" spans="1:5" ht="12.75">
      <c r="A92" s="6"/>
      <c r="B92" s="5"/>
      <c r="C92" s="5"/>
      <c r="D92" s="5"/>
      <c r="E92" s="5"/>
    </row>
    <row r="93" spans="1:5" ht="12.75">
      <c r="A93" s="6"/>
      <c r="B93" s="5"/>
      <c r="C93" s="5"/>
      <c r="D93" s="5"/>
      <c r="E93" s="5"/>
    </row>
    <row r="94" spans="1:5" ht="12.75">
      <c r="A94" s="6"/>
      <c r="B94" s="5"/>
      <c r="C94" s="5"/>
      <c r="D94" s="5"/>
      <c r="E94" s="5"/>
    </row>
    <row r="95" spans="1:5" ht="12.75">
      <c r="A95" s="6"/>
      <c r="B95" s="5"/>
      <c r="C95" s="5"/>
      <c r="D95" s="5"/>
      <c r="E95" s="5"/>
    </row>
    <row r="96" spans="1:5" ht="12.75">
      <c r="A96" s="6"/>
      <c r="B96" s="5"/>
      <c r="C96" s="5"/>
      <c r="D96" s="5"/>
      <c r="E96" s="5"/>
    </row>
    <row r="97" spans="1:5" ht="12.75">
      <c r="A97" s="6"/>
      <c r="B97" s="5"/>
      <c r="C97" s="5"/>
      <c r="D97" s="5"/>
      <c r="E97" s="5"/>
    </row>
    <row r="98" spans="1:5" ht="12.75">
      <c r="A98" s="6"/>
      <c r="B98" s="5"/>
      <c r="C98" s="5"/>
      <c r="D98" s="5"/>
      <c r="E98" s="5"/>
    </row>
    <row r="99" spans="1:5" ht="12.75">
      <c r="A99" s="6"/>
      <c r="B99" s="5"/>
      <c r="C99" s="5"/>
      <c r="D99" s="5"/>
      <c r="E99" s="5"/>
    </row>
    <row r="100" spans="1:5" ht="12.75">
      <c r="A100" s="6"/>
      <c r="B100" s="5"/>
      <c r="C100" s="5"/>
      <c r="D100" s="5"/>
      <c r="E100" s="5"/>
    </row>
    <row r="101" spans="1:5" ht="12.75">
      <c r="A101" s="6"/>
      <c r="B101" s="5"/>
      <c r="C101" s="5"/>
      <c r="D101" s="5"/>
      <c r="E101" s="5"/>
    </row>
    <row r="102" spans="1:5" ht="12.75">
      <c r="A102" s="6"/>
      <c r="B102" s="5"/>
      <c r="C102" s="5"/>
      <c r="D102" s="5"/>
      <c r="E102" s="5"/>
    </row>
    <row r="103" spans="1:5" ht="12.75">
      <c r="A103" s="6"/>
      <c r="B103" s="5"/>
      <c r="C103" s="5"/>
      <c r="D103" s="5"/>
      <c r="E103" s="5"/>
    </row>
    <row r="104" spans="1:5" ht="12.75">
      <c r="A104" s="6"/>
      <c r="B104" s="5"/>
      <c r="C104" s="5"/>
      <c r="D104" s="5"/>
      <c r="E104" s="5"/>
    </row>
    <row r="105" spans="1:5" ht="12.75">
      <c r="A105" s="6"/>
      <c r="B105" s="5"/>
      <c r="C105" s="5"/>
      <c r="D105" s="5"/>
      <c r="E105" s="5"/>
    </row>
    <row r="106" spans="1:5" ht="12.75">
      <c r="A106" s="6"/>
      <c r="B106" s="5"/>
      <c r="C106" s="5"/>
      <c r="D106" s="5"/>
      <c r="E106" s="5"/>
    </row>
    <row r="107" spans="1:5" ht="12.75">
      <c r="A107" s="6"/>
      <c r="B107" s="5"/>
      <c r="C107" s="5"/>
      <c r="D107" s="5"/>
      <c r="E107" s="5"/>
    </row>
    <row r="108" spans="1:5" ht="12.75">
      <c r="A108" s="6"/>
      <c r="B108" s="5"/>
      <c r="C108" s="5"/>
      <c r="D108" s="5"/>
      <c r="E108" s="5"/>
    </row>
    <row r="109" spans="1:5" ht="12.75">
      <c r="A109" s="6"/>
      <c r="B109" s="5"/>
      <c r="C109" s="5"/>
      <c r="D109" s="5"/>
      <c r="E109" s="5"/>
    </row>
    <row r="110" spans="1:5" ht="12.75">
      <c r="A110" s="6"/>
      <c r="B110" s="5"/>
      <c r="C110" s="5"/>
      <c r="D110" s="5"/>
      <c r="E110" s="5"/>
    </row>
    <row r="111" spans="1:5" ht="12.75">
      <c r="A111" s="6"/>
      <c r="B111" s="5"/>
      <c r="C111" s="5"/>
      <c r="D111" s="5"/>
      <c r="E111" s="5"/>
    </row>
    <row r="112" spans="1:5" ht="12.75">
      <c r="A112" s="6"/>
      <c r="B112" s="5"/>
      <c r="C112" s="5"/>
      <c r="D112" s="5"/>
      <c r="E112" s="5"/>
    </row>
    <row r="113" spans="1:5" ht="12.75">
      <c r="A113" s="6"/>
      <c r="B113" s="5"/>
      <c r="C113" s="5"/>
      <c r="D113" s="5"/>
      <c r="E113" s="5"/>
    </row>
    <row r="114" spans="1:5" ht="12.75">
      <c r="A114" s="6"/>
      <c r="B114" s="5"/>
      <c r="C114" s="5"/>
      <c r="D114" s="5"/>
      <c r="E114" s="5"/>
    </row>
    <row r="115" spans="1:5" ht="12.75">
      <c r="A115" s="6"/>
      <c r="B115" s="5"/>
      <c r="C115" s="5"/>
      <c r="D115" s="5"/>
      <c r="E115" s="5"/>
    </row>
    <row r="116" spans="1:5" ht="12.75">
      <c r="A116" s="6"/>
      <c r="B116" s="5"/>
      <c r="C116" s="5"/>
      <c r="D116" s="5"/>
      <c r="E116" s="5"/>
    </row>
    <row r="117" spans="1:5" ht="12.75">
      <c r="A117" s="6"/>
      <c r="B117" s="5"/>
      <c r="C117" s="5"/>
      <c r="D117" s="5"/>
      <c r="E117" s="5"/>
    </row>
    <row r="118" spans="1:5" ht="12.75">
      <c r="A118" s="6"/>
      <c r="B118" s="5"/>
      <c r="C118" s="5"/>
      <c r="D118" s="5"/>
      <c r="E118" s="5"/>
    </row>
    <row r="119" spans="1:5" ht="12.75">
      <c r="A119" s="6"/>
      <c r="B119" s="5"/>
      <c r="C119" s="5"/>
      <c r="D119" s="5"/>
      <c r="E119" s="5"/>
    </row>
    <row r="120" spans="1:5" ht="12.75">
      <c r="A120" s="6"/>
      <c r="B120" s="5"/>
      <c r="C120" s="5"/>
      <c r="D120" s="5"/>
      <c r="E120" s="5"/>
    </row>
    <row r="121" spans="1:5" ht="12.75">
      <c r="A121" s="6"/>
      <c r="B121" s="5"/>
      <c r="C121" s="5"/>
      <c r="D121" s="5"/>
      <c r="E121" s="5"/>
    </row>
    <row r="122" spans="1:5" ht="12.75">
      <c r="A122" s="6"/>
      <c r="B122" s="5"/>
      <c r="C122" s="5"/>
      <c r="D122" s="5"/>
      <c r="E122" s="5"/>
    </row>
    <row r="123" spans="1:5" ht="12.75">
      <c r="A123" s="6"/>
      <c r="B123" s="5"/>
      <c r="C123" s="5"/>
      <c r="D123" s="5"/>
      <c r="E123" s="5"/>
    </row>
    <row r="124" spans="1:5" ht="12.75">
      <c r="A124" s="6"/>
      <c r="B124" s="5"/>
      <c r="C124" s="5"/>
      <c r="D124" s="5"/>
      <c r="E124" s="5"/>
    </row>
    <row r="125" spans="1:5" ht="12.75">
      <c r="A125" s="6"/>
      <c r="B125" s="5"/>
      <c r="C125" s="5"/>
      <c r="D125" s="5"/>
      <c r="E125" s="5"/>
    </row>
    <row r="126" spans="1:5" ht="12.75">
      <c r="A126" s="6"/>
      <c r="B126" s="5"/>
      <c r="C126" s="5"/>
      <c r="D126" s="5"/>
      <c r="E126" s="5"/>
    </row>
    <row r="127" spans="1:5" ht="12.75">
      <c r="A127" s="6"/>
      <c r="B127" s="5"/>
      <c r="C127" s="5"/>
      <c r="D127" s="5"/>
      <c r="E127" s="5"/>
    </row>
    <row r="128" spans="1:5" ht="12.75">
      <c r="A128" s="6"/>
      <c r="B128" s="5"/>
      <c r="C128" s="5"/>
      <c r="D128" s="5"/>
      <c r="E128" s="5"/>
    </row>
    <row r="129" spans="1:5" ht="12.75">
      <c r="A129" s="6"/>
      <c r="B129" s="5"/>
      <c r="C129" s="5"/>
      <c r="D129" s="5"/>
      <c r="E129" s="5"/>
    </row>
    <row r="130" spans="1:5" ht="12.75">
      <c r="A130" s="6"/>
      <c r="B130" s="5"/>
      <c r="C130" s="5"/>
      <c r="D130" s="5"/>
      <c r="E130" s="5"/>
    </row>
    <row r="131" spans="1:5" ht="12.75">
      <c r="A131" s="6"/>
      <c r="B131" s="5"/>
      <c r="C131" s="5"/>
      <c r="D131" s="5"/>
      <c r="E131" s="5"/>
    </row>
    <row r="132" spans="1:5" ht="12.75">
      <c r="A132" s="6"/>
      <c r="B132" s="5"/>
      <c r="C132" s="5"/>
      <c r="D132" s="5"/>
      <c r="E132" s="5"/>
    </row>
    <row r="133" spans="1:5" ht="12.75">
      <c r="A133" s="6"/>
      <c r="B133" s="5"/>
      <c r="C133" s="5"/>
      <c r="D133" s="5"/>
      <c r="E133" s="5"/>
    </row>
    <row r="134" spans="1:5" ht="12.75">
      <c r="A134" s="6"/>
      <c r="B134" s="5"/>
      <c r="C134" s="5"/>
      <c r="D134" s="5"/>
      <c r="E134" s="5"/>
    </row>
    <row r="135" spans="1:5" ht="12.75">
      <c r="A135" s="6"/>
      <c r="B135" s="5"/>
      <c r="C135" s="5"/>
      <c r="D135" s="5"/>
      <c r="E135" s="5"/>
    </row>
    <row r="136" spans="1:5" ht="12.75">
      <c r="A136" s="6"/>
      <c r="B136" s="5"/>
      <c r="C136" s="5"/>
      <c r="D136" s="5"/>
      <c r="E136" s="5"/>
    </row>
    <row r="137" spans="1:5" ht="12.75">
      <c r="A137" s="6"/>
      <c r="B137" s="5"/>
      <c r="C137" s="5"/>
      <c r="D137" s="5"/>
      <c r="E137" s="5"/>
    </row>
    <row r="138" spans="1:5" ht="12.75">
      <c r="A138" s="6"/>
      <c r="B138" s="5"/>
      <c r="C138" s="5"/>
      <c r="D138" s="5"/>
      <c r="E138" s="5"/>
    </row>
    <row r="139" spans="1:5" ht="12.75">
      <c r="A139" s="6"/>
      <c r="B139" s="5"/>
      <c r="C139" s="5"/>
      <c r="D139" s="5"/>
      <c r="E139" s="5"/>
    </row>
    <row r="140" spans="1:5" ht="12.75">
      <c r="A140" s="6"/>
      <c r="B140" s="5"/>
      <c r="C140" s="5"/>
      <c r="D140" s="5"/>
      <c r="E140" s="5"/>
    </row>
    <row r="141" spans="1:5" ht="12.75">
      <c r="A141" s="6"/>
      <c r="B141" s="5"/>
      <c r="C141" s="5"/>
      <c r="D141" s="5"/>
      <c r="E141" s="5"/>
    </row>
    <row r="142" spans="1:5" ht="12.75">
      <c r="A142" s="6"/>
      <c r="B142" s="5"/>
      <c r="C142" s="5"/>
      <c r="D142" s="5"/>
      <c r="E142" s="5"/>
    </row>
    <row r="143" spans="1:5" ht="12.75">
      <c r="A143" s="6"/>
      <c r="B143" s="5"/>
      <c r="C143" s="5"/>
      <c r="D143" s="5"/>
      <c r="E143" s="5"/>
    </row>
    <row r="144" spans="1:5" ht="12.75">
      <c r="A144" s="6"/>
      <c r="B144" s="5"/>
      <c r="C144" s="5"/>
      <c r="D144" s="5"/>
      <c r="E144" s="5"/>
    </row>
    <row r="145" spans="1:5" ht="12.75">
      <c r="A145" s="6"/>
      <c r="B145" s="5"/>
      <c r="C145" s="5"/>
      <c r="D145" s="5"/>
      <c r="E145" s="5"/>
    </row>
    <row r="146" spans="1:5" ht="12.75">
      <c r="A146" s="6"/>
      <c r="B146" s="5"/>
      <c r="C146" s="5"/>
      <c r="D146" s="5"/>
      <c r="E146" s="5"/>
    </row>
    <row r="147" spans="1:5" ht="12.75">
      <c r="A147" s="6"/>
      <c r="B147" s="5"/>
      <c r="C147" s="5"/>
      <c r="D147" s="5"/>
      <c r="E147" s="5"/>
    </row>
    <row r="148" spans="1:5" ht="12.75">
      <c r="A148" s="6"/>
      <c r="B148" s="5"/>
      <c r="C148" s="5"/>
      <c r="D148" s="5"/>
      <c r="E148" s="5"/>
    </row>
    <row r="149" spans="1:5" ht="12.75">
      <c r="A149" s="6"/>
      <c r="B149" s="5"/>
      <c r="C149" s="5"/>
      <c r="D149" s="5"/>
      <c r="E149" s="5"/>
    </row>
    <row r="150" spans="1:5" ht="12.75">
      <c r="A150" s="6"/>
      <c r="B150" s="5"/>
      <c r="C150" s="5"/>
      <c r="D150" s="5"/>
      <c r="E150" s="5"/>
    </row>
    <row r="151" spans="1:5" ht="12.75">
      <c r="A151" s="6"/>
      <c r="B151" s="5"/>
      <c r="C151" s="5"/>
      <c r="D151" s="5"/>
      <c r="E151" s="5"/>
    </row>
    <row r="152" spans="1:5" ht="12.75">
      <c r="A152" s="6"/>
      <c r="B152" s="5"/>
      <c r="C152" s="5"/>
      <c r="D152" s="5"/>
      <c r="E152" s="5"/>
    </row>
    <row r="153" spans="1:5" ht="12.75">
      <c r="A153" s="6"/>
      <c r="B153" s="5"/>
      <c r="C153" s="5"/>
      <c r="D153" s="5"/>
      <c r="E153" s="5"/>
    </row>
    <row r="154" spans="1:5" ht="12.75">
      <c r="A154" s="6"/>
      <c r="B154" s="5"/>
      <c r="C154" s="5"/>
      <c r="D154" s="5"/>
      <c r="E154" s="5"/>
    </row>
    <row r="155" spans="1:5" ht="12.75">
      <c r="A155" s="6"/>
      <c r="B155" s="5"/>
      <c r="C155" s="5"/>
      <c r="D155" s="5"/>
      <c r="E155" s="5"/>
    </row>
    <row r="156" spans="1:5" ht="12.75">
      <c r="A156" s="6"/>
      <c r="B156" s="5"/>
      <c r="C156" s="5"/>
      <c r="D156" s="5"/>
      <c r="E156" s="5"/>
    </row>
    <row r="157" spans="1:5" ht="12.75">
      <c r="A157" s="6"/>
      <c r="B157" s="5"/>
      <c r="C157" s="5"/>
      <c r="D157" s="5"/>
      <c r="E157" s="5"/>
    </row>
    <row r="158" spans="1:5" ht="12.75">
      <c r="A158" s="6"/>
      <c r="B158" s="5"/>
      <c r="C158" s="5"/>
      <c r="D158" s="5"/>
      <c r="E158" s="5"/>
    </row>
    <row r="159" spans="1:5" ht="12.75">
      <c r="A159" s="6"/>
      <c r="B159" s="5"/>
      <c r="C159" s="5"/>
      <c r="D159" s="5"/>
      <c r="E159" s="5"/>
    </row>
    <row r="160" spans="1:5" ht="12.75">
      <c r="A160" s="6"/>
      <c r="B160" s="5"/>
      <c r="C160" s="5"/>
      <c r="D160" s="5"/>
      <c r="E160" s="5"/>
    </row>
    <row r="161" spans="1:5" ht="12.75">
      <c r="A161" s="6"/>
      <c r="B161" s="5"/>
      <c r="C161" s="5"/>
      <c r="D161" s="5"/>
      <c r="E161" s="5"/>
    </row>
    <row r="162" spans="1:5" ht="12.75">
      <c r="A162" s="6"/>
      <c r="B162" s="5"/>
      <c r="C162" s="5"/>
      <c r="D162" s="5"/>
      <c r="E162" s="5"/>
    </row>
    <row r="163" spans="1:5" ht="12.75">
      <c r="A163" s="6"/>
      <c r="B163" s="5"/>
      <c r="C163" s="5"/>
      <c r="D163" s="5"/>
      <c r="E163" s="5"/>
    </row>
    <row r="164" spans="1:5" ht="12.75">
      <c r="A164" s="6"/>
      <c r="B164" s="5"/>
      <c r="C164" s="5"/>
      <c r="D164" s="5"/>
      <c r="E164" s="5"/>
    </row>
    <row r="165" spans="1:5" ht="12.75">
      <c r="A165" s="6"/>
      <c r="B165" s="5"/>
      <c r="C165" s="5"/>
      <c r="D165" s="5"/>
      <c r="E165" s="5"/>
    </row>
    <row r="166" spans="1:5" ht="12.75">
      <c r="A166" s="6"/>
      <c r="B166" s="5"/>
      <c r="C166" s="5"/>
      <c r="D166" s="5"/>
      <c r="E166" s="5"/>
    </row>
    <row r="167" spans="1:5" ht="12.75">
      <c r="A167" s="6"/>
      <c r="B167" s="5"/>
      <c r="C167" s="5"/>
      <c r="D167" s="5"/>
      <c r="E167" s="5"/>
    </row>
    <row r="168" spans="1:5" ht="12.75">
      <c r="A168" s="6"/>
      <c r="B168" s="5"/>
      <c r="C168" s="5"/>
      <c r="D168" s="5"/>
      <c r="E168" s="5"/>
    </row>
    <row r="169" spans="1:5" ht="12.75">
      <c r="A169" s="6"/>
      <c r="B169" s="5"/>
      <c r="C169" s="5"/>
      <c r="D169" s="5"/>
      <c r="E169" s="5"/>
    </row>
    <row r="170" spans="1:5" ht="12.75">
      <c r="A170" s="6"/>
      <c r="B170" s="5"/>
      <c r="C170" s="5"/>
      <c r="D170" s="5"/>
      <c r="E170" s="5"/>
    </row>
    <row r="171" spans="1:5" ht="12.75">
      <c r="A171" s="6"/>
      <c r="B171" s="5"/>
      <c r="C171" s="5"/>
      <c r="D171" s="5"/>
      <c r="E171" s="5"/>
    </row>
    <row r="172" spans="1:5" ht="12.75">
      <c r="A172" s="6"/>
      <c r="B172" s="5"/>
      <c r="C172" s="5"/>
      <c r="D172" s="5"/>
      <c r="E172" s="5"/>
    </row>
    <row r="173" spans="1:5" ht="12.75">
      <c r="A173" s="6"/>
      <c r="B173" s="5"/>
      <c r="C173" s="5"/>
      <c r="D173" s="5"/>
      <c r="E173" s="5"/>
    </row>
    <row r="174" spans="1:5" ht="12.75">
      <c r="A174" s="6"/>
      <c r="B174" s="5"/>
      <c r="C174" s="5"/>
      <c r="D174" s="5"/>
      <c r="E174" s="5"/>
    </row>
    <row r="175" spans="1:5" ht="12.75">
      <c r="A175" s="6"/>
      <c r="B175" s="5"/>
      <c r="C175" s="5"/>
      <c r="D175" s="5"/>
      <c r="E175" s="5"/>
    </row>
    <row r="176" spans="1:5" ht="12.75">
      <c r="A176" s="6"/>
      <c r="B176" s="5"/>
      <c r="C176" s="5"/>
      <c r="D176" s="5"/>
      <c r="E176" s="5"/>
    </row>
    <row r="177" spans="1:5" ht="12.75">
      <c r="A177" s="6"/>
      <c r="B177" s="5"/>
      <c r="C177" s="5"/>
      <c r="D177" s="5"/>
      <c r="E177" s="5"/>
    </row>
    <row r="178" spans="1:5" ht="12.75">
      <c r="A178" s="6"/>
      <c r="B178" s="5"/>
      <c r="C178" s="5"/>
      <c r="D178" s="5"/>
      <c r="E178" s="5"/>
    </row>
    <row r="179" spans="1:5" ht="12.75">
      <c r="A179" s="6"/>
      <c r="B179" s="5"/>
      <c r="C179" s="5"/>
      <c r="D179" s="5"/>
      <c r="E179" s="5"/>
    </row>
    <row r="180" spans="1:5" ht="12.75">
      <c r="A180" s="6"/>
      <c r="B180" s="5"/>
      <c r="C180" s="5"/>
      <c r="D180" s="5"/>
      <c r="E180" s="5"/>
    </row>
    <row r="181" spans="1:5" ht="12.75">
      <c r="A181" s="6"/>
      <c r="B181" s="5"/>
      <c r="C181" s="5"/>
      <c r="D181" s="5"/>
      <c r="E181" s="5"/>
    </row>
    <row r="182" spans="1:5" ht="12.75">
      <c r="A182" s="6"/>
      <c r="B182" s="5"/>
      <c r="C182" s="5"/>
      <c r="D182" s="5"/>
      <c r="E182" s="5"/>
    </row>
    <row r="183" spans="1:5" ht="12.75">
      <c r="A183" s="6"/>
      <c r="B183" s="5"/>
      <c r="C183" s="5"/>
      <c r="D183" s="5"/>
      <c r="E183" s="5"/>
    </row>
    <row r="184" spans="1:5" ht="12.75">
      <c r="A184" s="6"/>
      <c r="B184" s="5"/>
      <c r="C184" s="5"/>
      <c r="D184" s="5"/>
      <c r="E184" s="5"/>
    </row>
    <row r="185" spans="1:5" ht="12.75">
      <c r="A185" s="6"/>
      <c r="B185" s="5"/>
      <c r="C185" s="5"/>
      <c r="D185" s="5"/>
      <c r="E185" s="5"/>
    </row>
    <row r="186" spans="1:5" ht="12.75">
      <c r="A186" s="6"/>
      <c r="B186" s="5"/>
      <c r="C186" s="5"/>
      <c r="D186" s="5"/>
      <c r="E186" s="5"/>
    </row>
    <row r="187" spans="1:5" ht="12.75">
      <c r="A187" s="6"/>
      <c r="B187" s="5"/>
      <c r="C187" s="5"/>
      <c r="D187" s="5"/>
      <c r="E187" s="5"/>
    </row>
    <row r="188" spans="1:5" ht="12.75">
      <c r="A188" s="6"/>
      <c r="B188" s="5"/>
      <c r="C188" s="5"/>
      <c r="D188" s="5"/>
      <c r="E188" s="5"/>
    </row>
    <row r="189" spans="1:5" ht="12.75">
      <c r="A189" s="6"/>
      <c r="B189" s="5"/>
      <c r="C189" s="5"/>
      <c r="D189" s="5"/>
      <c r="E189" s="5"/>
    </row>
    <row r="190" spans="1:5" ht="12.75">
      <c r="A190" s="6"/>
      <c r="B190" s="5"/>
      <c r="C190" s="5"/>
      <c r="D190" s="5"/>
      <c r="E190" s="5"/>
    </row>
    <row r="191" spans="1:5" ht="12.75">
      <c r="A191" s="6"/>
      <c r="B191" s="5"/>
      <c r="C191" s="5"/>
      <c r="D191" s="5"/>
      <c r="E191" s="5"/>
    </row>
    <row r="192" spans="1:5" ht="12.75">
      <c r="A192" s="6"/>
      <c r="B192" s="5"/>
      <c r="C192" s="5"/>
      <c r="D192" s="5"/>
      <c r="E192" s="5"/>
    </row>
    <row r="193" spans="1:5" ht="12.75">
      <c r="A193" s="6"/>
      <c r="B193" s="5"/>
      <c r="C193" s="5"/>
      <c r="D193" s="5"/>
      <c r="E193" s="5"/>
    </row>
    <row r="194" spans="1:5" ht="12.75">
      <c r="A194" s="6"/>
      <c r="B194" s="5"/>
      <c r="C194" s="5"/>
      <c r="D194" s="5"/>
      <c r="E194" s="5"/>
    </row>
    <row r="195" spans="1:5" ht="12.75">
      <c r="A195" s="6"/>
      <c r="B195" s="5"/>
      <c r="C195" s="5"/>
      <c r="D195" s="5"/>
      <c r="E195" s="5"/>
    </row>
    <row r="196" spans="1:5" ht="12.75">
      <c r="A196" s="6"/>
      <c r="B196" s="5"/>
      <c r="C196" s="5"/>
      <c r="D196" s="5"/>
      <c r="E196" s="5"/>
    </row>
    <row r="197" spans="1:5" ht="12.75">
      <c r="A197" s="6"/>
      <c r="B197" s="5"/>
      <c r="C197" s="5"/>
      <c r="D197" s="5"/>
      <c r="E197" s="5"/>
    </row>
    <row r="198" spans="1:5" ht="12.75">
      <c r="A198" s="6"/>
      <c r="B198" s="5"/>
      <c r="C198" s="5"/>
      <c r="D198" s="5"/>
      <c r="E198" s="5"/>
    </row>
    <row r="199" spans="1:5" ht="12.75">
      <c r="A199" s="6"/>
      <c r="B199" s="5"/>
      <c r="C199" s="5"/>
      <c r="D199" s="5"/>
      <c r="E199" s="5"/>
    </row>
    <row r="200" spans="1:5" ht="12.75">
      <c r="A200" s="6"/>
      <c r="B200" s="5"/>
      <c r="C200" s="5"/>
      <c r="D200" s="5"/>
      <c r="E200" s="5"/>
    </row>
    <row r="201" spans="1:5" ht="12.75">
      <c r="A201" s="6"/>
      <c r="B201" s="5"/>
      <c r="C201" s="5"/>
      <c r="D201" s="5"/>
      <c r="E201" s="5"/>
    </row>
    <row r="202" spans="1:5" ht="12.75">
      <c r="A202" s="6"/>
      <c r="B202" s="5"/>
      <c r="C202" s="5"/>
      <c r="D202" s="5"/>
      <c r="E202" s="5"/>
    </row>
  </sheetData>
  <sheetProtection/>
  <mergeCells count="2">
    <mergeCell ref="A4:C5"/>
    <mergeCell ref="A2:E2"/>
  </mergeCells>
  <printOptions/>
  <pageMargins left="0.7083333333333334" right="0.11805555555555555" top="0.43333333333333335" bottom="0.5902777777777778" header="0.5118055555555555" footer="0.5118055555555555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3"/>
  <sheetViews>
    <sheetView tabSelected="1" view="pageBreakPreview" zoomScale="200" zoomScaleNormal="90" zoomScaleSheetLayoutView="200" zoomScalePageLayoutView="0" workbookViewId="0" topLeftCell="A110">
      <selection activeCell="G124" sqref="G124"/>
    </sheetView>
  </sheetViews>
  <sheetFormatPr defaultColWidth="9.140625" defaultRowHeight="12.75" outlineLevelRow="1"/>
  <cols>
    <col min="1" max="1" width="7.421875" style="10" customWidth="1"/>
    <col min="2" max="2" width="9.140625" style="94" customWidth="1"/>
    <col min="3" max="3" width="33.8515625" style="95" customWidth="1"/>
    <col min="4" max="4" width="3.421875" style="95" customWidth="1"/>
    <col min="5" max="5" width="9.8515625" style="10" customWidth="1"/>
    <col min="6" max="6" width="10.00390625" style="10" customWidth="1"/>
    <col min="7" max="7" width="2.28125" style="10" customWidth="1"/>
    <col min="8" max="8" width="4.140625" style="0" customWidth="1"/>
    <col min="9" max="9" width="3.28125" style="10" customWidth="1"/>
    <col min="10" max="16384" width="9.140625" style="10" customWidth="1"/>
  </cols>
  <sheetData>
    <row r="1" spans="3:9" ht="15" customHeight="1" thickBot="1">
      <c r="C1" s="96"/>
      <c r="D1" s="96"/>
      <c r="E1" s="97"/>
      <c r="F1" s="8"/>
      <c r="G1" s="8"/>
      <c r="H1" s="98"/>
      <c r="I1" s="28"/>
    </row>
    <row r="2" spans="1:9" ht="18" customHeight="1" thickBot="1" thickTop="1">
      <c r="A2" s="307" t="s">
        <v>140</v>
      </c>
      <c r="B2" s="305"/>
      <c r="C2" s="305"/>
      <c r="D2" s="305"/>
      <c r="E2" s="305"/>
      <c r="F2" s="306"/>
      <c r="G2" s="23"/>
      <c r="H2" s="98"/>
      <c r="I2" s="28"/>
    </row>
    <row r="3" spans="1:9" ht="11.25" customHeight="1" thickBot="1" thickTop="1">
      <c r="A3" s="23"/>
      <c r="B3" s="99"/>
      <c r="C3" s="100"/>
      <c r="D3" s="100"/>
      <c r="E3" s="101"/>
      <c r="F3" s="102"/>
      <c r="G3" s="102"/>
      <c r="H3" s="98"/>
      <c r="I3" s="28"/>
    </row>
    <row r="4" spans="1:9" ht="11.25" customHeight="1" thickBot="1" thickTop="1">
      <c r="A4" s="309" t="s">
        <v>38</v>
      </c>
      <c r="B4" s="309"/>
      <c r="C4" s="309"/>
      <c r="D4" s="309"/>
      <c r="E4" s="243">
        <v>2020</v>
      </c>
      <c r="F4" s="241" t="s">
        <v>141</v>
      </c>
      <c r="G4" s="11"/>
      <c r="H4" s="11"/>
      <c r="I4" s="28"/>
    </row>
    <row r="5" spans="1:9" ht="11.25" customHeight="1" thickBot="1" thickTop="1">
      <c r="A5" s="309"/>
      <c r="B5" s="309"/>
      <c r="C5" s="309"/>
      <c r="D5" s="309"/>
      <c r="E5" s="244" t="s">
        <v>1</v>
      </c>
      <c r="F5" s="245" t="str">
        <f>príjmy!E5</f>
        <v>€</v>
      </c>
      <c r="G5" s="14"/>
      <c r="H5" s="28"/>
      <c r="I5" s="28"/>
    </row>
    <row r="6" spans="1:9" ht="11.25" customHeight="1" thickTop="1">
      <c r="A6" s="103" t="s">
        <v>39</v>
      </c>
      <c r="B6" s="104"/>
      <c r="C6" s="105"/>
      <c r="D6" s="106"/>
      <c r="E6" s="275">
        <f>E7+E8+E9+E10</f>
        <v>135670</v>
      </c>
      <c r="F6" s="314">
        <f>F7+F8+F9+F10</f>
        <v>149340</v>
      </c>
      <c r="G6" s="51"/>
      <c r="H6" s="22"/>
      <c r="I6" s="28"/>
    </row>
    <row r="7" spans="1:9" ht="12" customHeight="1">
      <c r="A7" s="107"/>
      <c r="B7" s="108">
        <v>610</v>
      </c>
      <c r="C7" s="109" t="s">
        <v>40</v>
      </c>
      <c r="D7" s="32"/>
      <c r="E7" s="253">
        <v>66954</v>
      </c>
      <c r="F7" s="253">
        <v>62954</v>
      </c>
      <c r="G7" s="18"/>
      <c r="H7" s="18"/>
      <c r="I7" s="28"/>
    </row>
    <row r="8" spans="1:10" s="24" customFormat="1" ht="12" customHeight="1">
      <c r="A8" s="52"/>
      <c r="B8" s="110">
        <v>620</v>
      </c>
      <c r="C8" s="109" t="s">
        <v>41</v>
      </c>
      <c r="D8" s="32"/>
      <c r="E8" s="253">
        <v>24270</v>
      </c>
      <c r="F8" s="253">
        <v>23190</v>
      </c>
      <c r="G8" s="18"/>
      <c r="H8" s="111"/>
      <c r="I8" s="28"/>
      <c r="J8" s="10"/>
    </row>
    <row r="9" spans="1:10" s="46" customFormat="1" ht="12" customHeight="1">
      <c r="A9" s="52"/>
      <c r="B9" s="108">
        <v>630</v>
      </c>
      <c r="C9" s="20" t="s">
        <v>42</v>
      </c>
      <c r="D9" s="32"/>
      <c r="E9" s="253">
        <v>40487</v>
      </c>
      <c r="F9" s="253">
        <v>58127</v>
      </c>
      <c r="G9" s="18"/>
      <c r="H9" s="112"/>
      <c r="I9" s="28"/>
      <c r="J9" s="10"/>
    </row>
    <row r="10" spans="1:9" ht="12" customHeight="1">
      <c r="A10" s="52"/>
      <c r="B10" s="110">
        <v>640</v>
      </c>
      <c r="C10" s="20" t="s">
        <v>43</v>
      </c>
      <c r="D10" s="42"/>
      <c r="E10" s="253">
        <v>3959</v>
      </c>
      <c r="F10" s="253">
        <v>5069</v>
      </c>
      <c r="G10" s="112"/>
      <c r="H10" s="112"/>
      <c r="I10" s="28"/>
    </row>
    <row r="11" spans="1:9" ht="9" customHeight="1">
      <c r="A11" s="52"/>
      <c r="B11" s="110"/>
      <c r="C11" s="20"/>
      <c r="D11" s="42"/>
      <c r="E11" s="253"/>
      <c r="F11" s="253"/>
      <c r="G11" s="112"/>
      <c r="H11" s="112"/>
      <c r="I11" s="28"/>
    </row>
    <row r="12" spans="1:9" ht="12" customHeight="1">
      <c r="A12" s="113" t="s">
        <v>44</v>
      </c>
      <c r="B12" s="114"/>
      <c r="C12" s="115"/>
      <c r="D12" s="49"/>
      <c r="E12" s="268">
        <f>E13</f>
        <v>1471</v>
      </c>
      <c r="F12" s="257">
        <v>1471</v>
      </c>
      <c r="G12" s="51"/>
      <c r="H12" s="28"/>
      <c r="I12" s="28"/>
    </row>
    <row r="13" spans="1:9" ht="11.25" customHeight="1">
      <c r="A13" s="52"/>
      <c r="B13" s="108">
        <v>637</v>
      </c>
      <c r="C13" s="20" t="s">
        <v>45</v>
      </c>
      <c r="D13" s="32"/>
      <c r="E13" s="253">
        <v>1471</v>
      </c>
      <c r="F13" s="253">
        <v>1471</v>
      </c>
      <c r="G13" s="18"/>
      <c r="H13" s="28"/>
      <c r="I13" s="28"/>
    </row>
    <row r="14" spans="1:9" ht="11.25" customHeight="1">
      <c r="A14" s="52"/>
      <c r="B14" s="108"/>
      <c r="C14" s="20"/>
      <c r="D14" s="32"/>
      <c r="E14" s="253"/>
      <c r="F14" s="253"/>
      <c r="G14" s="18"/>
      <c r="H14" s="28"/>
      <c r="I14" s="28"/>
    </row>
    <row r="15" spans="1:9" ht="9" customHeight="1">
      <c r="A15" s="299" t="s">
        <v>110</v>
      </c>
      <c r="B15" s="108">
        <v>630</v>
      </c>
      <c r="C15" s="300" t="s">
        <v>136</v>
      </c>
      <c r="D15" s="42"/>
      <c r="E15" s="266">
        <v>1000</v>
      </c>
      <c r="F15" s="258">
        <v>5900</v>
      </c>
      <c r="G15" s="112"/>
      <c r="H15" s="28"/>
      <c r="I15" s="28"/>
    </row>
    <row r="16" spans="1:9" ht="9" customHeight="1">
      <c r="A16" s="299"/>
      <c r="B16" s="20"/>
      <c r="C16" s="300"/>
      <c r="D16" s="42"/>
      <c r="E16" s="266"/>
      <c r="F16" s="298"/>
      <c r="G16" s="112"/>
      <c r="H16" s="28"/>
      <c r="I16" s="28"/>
    </row>
    <row r="17" spans="1:9" ht="12" customHeight="1">
      <c r="A17" s="116" t="s">
        <v>46</v>
      </c>
      <c r="B17" s="117"/>
      <c r="C17" s="118"/>
      <c r="D17" s="49"/>
      <c r="E17" s="268">
        <f>E18</f>
        <v>700</v>
      </c>
      <c r="F17" s="294">
        <v>700</v>
      </c>
      <c r="G17" s="51"/>
      <c r="H17" s="28"/>
      <c r="I17" s="28"/>
    </row>
    <row r="18" spans="1:10" s="46" customFormat="1" ht="12" customHeight="1">
      <c r="A18" s="119"/>
      <c r="B18" s="108">
        <v>651</v>
      </c>
      <c r="C18" s="109" t="s">
        <v>47</v>
      </c>
      <c r="D18" s="32"/>
      <c r="E18" s="253">
        <v>700</v>
      </c>
      <c r="F18" s="291">
        <v>700</v>
      </c>
      <c r="G18" s="18"/>
      <c r="H18" s="112"/>
      <c r="I18" s="28"/>
      <c r="J18" s="10"/>
    </row>
    <row r="19" spans="1:9" ht="9" customHeight="1">
      <c r="A19" s="52"/>
      <c r="B19" s="20"/>
      <c r="C19" s="20"/>
      <c r="D19" s="42"/>
      <c r="E19" s="253"/>
      <c r="F19" s="253"/>
      <c r="G19" s="28"/>
      <c r="H19" s="28"/>
      <c r="I19" s="28"/>
    </row>
    <row r="20" spans="1:9" ht="12" customHeight="1">
      <c r="A20" s="113" t="s">
        <v>48</v>
      </c>
      <c r="B20" s="114"/>
      <c r="C20" s="115"/>
      <c r="D20" s="49"/>
      <c r="E20" s="268">
        <f>E21+E22+E23+E24</f>
        <v>4556</v>
      </c>
      <c r="F20" s="257">
        <f>F21+F22+F23+F24</f>
        <v>4556</v>
      </c>
      <c r="G20" s="51"/>
      <c r="H20" s="28"/>
      <c r="I20" s="28"/>
    </row>
    <row r="21" spans="1:9" ht="12" customHeight="1">
      <c r="A21" s="52"/>
      <c r="B21" s="108">
        <v>632</v>
      </c>
      <c r="C21" s="109" t="s">
        <v>49</v>
      </c>
      <c r="D21" s="32"/>
      <c r="E21" s="253">
        <v>3752</v>
      </c>
      <c r="F21" s="253">
        <v>3752</v>
      </c>
      <c r="G21" s="18"/>
      <c r="H21" s="28"/>
      <c r="I21" s="28"/>
    </row>
    <row r="22" spans="1:9" ht="12" customHeight="1">
      <c r="A22" s="52"/>
      <c r="B22" s="108">
        <v>633</v>
      </c>
      <c r="C22" s="20" t="s">
        <v>50</v>
      </c>
      <c r="D22" s="32"/>
      <c r="E22" s="253">
        <v>56</v>
      </c>
      <c r="F22" s="253">
        <v>56</v>
      </c>
      <c r="G22" s="18"/>
      <c r="H22" s="28"/>
      <c r="I22" s="28"/>
    </row>
    <row r="23" spans="1:9" ht="12" customHeight="1">
      <c r="A23" s="52"/>
      <c r="B23" s="108">
        <v>635</v>
      </c>
      <c r="C23" s="20" t="s">
        <v>51</v>
      </c>
      <c r="D23" s="42"/>
      <c r="E23" s="253">
        <v>638</v>
      </c>
      <c r="F23" s="253">
        <v>638</v>
      </c>
      <c r="G23" s="112"/>
      <c r="H23" s="28"/>
      <c r="I23" s="28"/>
    </row>
    <row r="24" spans="1:9" ht="12" customHeight="1">
      <c r="A24" s="52"/>
      <c r="B24" s="108">
        <v>637</v>
      </c>
      <c r="C24" s="20" t="s">
        <v>45</v>
      </c>
      <c r="D24" s="32"/>
      <c r="E24" s="253">
        <v>110</v>
      </c>
      <c r="F24" s="253">
        <v>110</v>
      </c>
      <c r="G24" s="18"/>
      <c r="H24" s="28"/>
      <c r="I24" s="28"/>
    </row>
    <row r="25" spans="1:9" ht="9" customHeight="1">
      <c r="A25" s="52"/>
      <c r="B25" s="108"/>
      <c r="C25" s="109"/>
      <c r="D25" s="120"/>
      <c r="E25" s="258"/>
      <c r="F25" s="258"/>
      <c r="G25" s="112"/>
      <c r="H25" s="28"/>
      <c r="I25" s="28"/>
    </row>
    <row r="26" spans="1:9" ht="12" customHeight="1">
      <c r="A26" s="113" t="s">
        <v>52</v>
      </c>
      <c r="B26" s="114"/>
      <c r="C26" s="118"/>
      <c r="D26" s="49"/>
      <c r="E26" s="268">
        <f>E27+E28</f>
        <v>825</v>
      </c>
      <c r="F26" s="257">
        <f>F27+F28</f>
        <v>825</v>
      </c>
      <c r="G26" s="51"/>
      <c r="H26" s="28"/>
      <c r="I26" s="28"/>
    </row>
    <row r="27" spans="1:9" ht="12" customHeight="1">
      <c r="A27" s="52"/>
      <c r="B27" s="108">
        <v>637</v>
      </c>
      <c r="C27" s="20" t="s">
        <v>45</v>
      </c>
      <c r="D27" s="32"/>
      <c r="E27" s="253">
        <v>605</v>
      </c>
      <c r="F27" s="253">
        <v>605</v>
      </c>
      <c r="G27" s="18"/>
      <c r="H27" s="28"/>
      <c r="I27" s="28"/>
    </row>
    <row r="28" spans="1:9" ht="11.25" customHeight="1">
      <c r="A28" s="52"/>
      <c r="B28" s="108">
        <v>635</v>
      </c>
      <c r="C28" s="20" t="s">
        <v>51</v>
      </c>
      <c r="D28" s="32"/>
      <c r="E28" s="253">
        <v>220</v>
      </c>
      <c r="F28" s="253">
        <v>220</v>
      </c>
      <c r="G28" s="18"/>
      <c r="H28" s="28"/>
      <c r="I28" s="28"/>
    </row>
    <row r="29" spans="1:9" ht="9" customHeight="1">
      <c r="A29" s="52"/>
      <c r="B29" s="110"/>
      <c r="C29" s="109"/>
      <c r="D29" s="32"/>
      <c r="E29" s="253"/>
      <c r="F29" s="258"/>
      <c r="G29" s="18"/>
      <c r="H29" s="28"/>
      <c r="I29" s="28"/>
    </row>
    <row r="30" spans="1:9" ht="12" customHeight="1">
      <c r="A30" s="113" t="s">
        <v>53</v>
      </c>
      <c r="B30" s="114"/>
      <c r="C30" s="115"/>
      <c r="D30" s="49"/>
      <c r="E30" s="268">
        <f>E31+E33</f>
        <v>21575</v>
      </c>
      <c r="F30" s="257">
        <f>F31+F32+F33</f>
        <v>24075</v>
      </c>
      <c r="G30" s="51"/>
      <c r="H30" s="28"/>
      <c r="I30" s="28"/>
    </row>
    <row r="31" spans="1:9" ht="12" customHeight="1">
      <c r="A31" s="52"/>
      <c r="B31" s="108">
        <v>633</v>
      </c>
      <c r="C31" s="20" t="s">
        <v>50</v>
      </c>
      <c r="D31" s="32"/>
      <c r="E31" s="253">
        <v>0</v>
      </c>
      <c r="F31" s="253">
        <v>0</v>
      </c>
      <c r="G31" s="18"/>
      <c r="H31" s="28"/>
      <c r="I31" s="28"/>
    </row>
    <row r="32" spans="1:9" ht="12" customHeight="1">
      <c r="A32" s="52"/>
      <c r="B32" s="108">
        <v>632</v>
      </c>
      <c r="C32" s="20" t="s">
        <v>142</v>
      </c>
      <c r="D32" s="32"/>
      <c r="E32" s="253">
        <v>0</v>
      </c>
      <c r="F32" s="253">
        <v>100</v>
      </c>
      <c r="G32" s="18"/>
      <c r="H32" s="28"/>
      <c r="I32" s="28"/>
    </row>
    <row r="33" spans="1:9" ht="12" customHeight="1">
      <c r="A33" s="52"/>
      <c r="B33" s="108">
        <v>637</v>
      </c>
      <c r="C33" s="20" t="s">
        <v>54</v>
      </c>
      <c r="D33" s="32"/>
      <c r="E33" s="253">
        <v>21575</v>
      </c>
      <c r="F33" s="253">
        <v>23975</v>
      </c>
      <c r="G33" s="18"/>
      <c r="H33" s="28"/>
      <c r="I33" s="28"/>
    </row>
    <row r="34" spans="1:9" ht="11.25" customHeight="1">
      <c r="A34" s="52"/>
      <c r="B34" s="108"/>
      <c r="C34" s="20"/>
      <c r="D34" s="32"/>
      <c r="E34" s="253"/>
      <c r="F34" s="253"/>
      <c r="G34" s="18"/>
      <c r="H34" s="28"/>
      <c r="I34" s="28"/>
    </row>
    <row r="35" spans="1:9" ht="12" customHeight="1">
      <c r="A35" s="121" t="s">
        <v>55</v>
      </c>
      <c r="B35" s="114"/>
      <c r="C35" s="115"/>
      <c r="D35" s="49"/>
      <c r="E35" s="268">
        <f>E36+E37+E38+E39</f>
        <v>25940</v>
      </c>
      <c r="F35" s="257">
        <f>F36+F37+F38+F39</f>
        <v>24570</v>
      </c>
      <c r="G35" s="51"/>
      <c r="H35" s="28"/>
      <c r="I35" s="28"/>
    </row>
    <row r="36" spans="1:9" ht="12" customHeight="1">
      <c r="A36" s="52"/>
      <c r="B36" s="108">
        <v>635</v>
      </c>
      <c r="C36" s="20" t="s">
        <v>56</v>
      </c>
      <c r="D36" s="32"/>
      <c r="E36" s="253">
        <v>16340</v>
      </c>
      <c r="F36" s="253">
        <v>16440</v>
      </c>
      <c r="G36" s="18"/>
      <c r="H36" s="28"/>
      <c r="I36" s="28"/>
    </row>
    <row r="37" spans="1:9" ht="12" customHeight="1">
      <c r="A37" s="52"/>
      <c r="B37" s="108">
        <v>635</v>
      </c>
      <c r="C37" s="20" t="s">
        <v>57</v>
      </c>
      <c r="D37" s="32"/>
      <c r="E37" s="253">
        <v>5400</v>
      </c>
      <c r="F37" s="253">
        <v>5400</v>
      </c>
      <c r="G37" s="18"/>
      <c r="H37" s="28"/>
      <c r="I37" s="28"/>
    </row>
    <row r="38" spans="1:9" ht="12" customHeight="1" outlineLevel="1">
      <c r="A38" s="52"/>
      <c r="B38" s="110">
        <v>637</v>
      </c>
      <c r="C38" s="109" t="s">
        <v>58</v>
      </c>
      <c r="D38" s="42"/>
      <c r="E38" s="253">
        <v>4200</v>
      </c>
      <c r="F38" s="253">
        <v>2730</v>
      </c>
      <c r="G38" s="112"/>
      <c r="H38" s="28"/>
      <c r="I38" s="28"/>
    </row>
    <row r="39" spans="1:9" ht="11.25" customHeight="1" outlineLevel="1">
      <c r="A39" s="52"/>
      <c r="B39" s="110">
        <v>633</v>
      </c>
      <c r="C39" s="109"/>
      <c r="D39" s="42"/>
      <c r="E39" s="253"/>
      <c r="F39" s="253"/>
      <c r="G39" s="112"/>
      <c r="H39" s="28"/>
      <c r="I39" s="28"/>
    </row>
    <row r="40" spans="1:9" ht="12" customHeight="1">
      <c r="A40" s="113" t="s">
        <v>122</v>
      </c>
      <c r="B40" s="114"/>
      <c r="C40" s="118"/>
      <c r="D40" s="49"/>
      <c r="E40" s="268">
        <f>E41+E42</f>
        <v>4000</v>
      </c>
      <c r="F40" s="257">
        <f>SUM(F41+F42)</f>
        <v>4000</v>
      </c>
      <c r="G40" s="51"/>
      <c r="H40" s="28"/>
      <c r="I40" s="28"/>
    </row>
    <row r="41" spans="1:9" ht="12" customHeight="1">
      <c r="A41" s="52"/>
      <c r="B41" s="108">
        <v>632</v>
      </c>
      <c r="C41" s="109" t="s">
        <v>123</v>
      </c>
      <c r="D41" s="32"/>
      <c r="E41" s="253">
        <v>2850</v>
      </c>
      <c r="F41" s="253">
        <v>2850</v>
      </c>
      <c r="G41" s="18"/>
      <c r="H41" s="28"/>
      <c r="I41" s="28"/>
    </row>
    <row r="42" spans="1:9" ht="12" customHeight="1">
      <c r="A42" s="52"/>
      <c r="B42" s="108">
        <v>635</v>
      </c>
      <c r="C42" s="20" t="s">
        <v>51</v>
      </c>
      <c r="D42" s="32"/>
      <c r="E42" s="253">
        <v>1150</v>
      </c>
      <c r="F42" s="253">
        <v>1150</v>
      </c>
      <c r="G42" s="18"/>
      <c r="H42" s="28"/>
      <c r="I42" s="28"/>
    </row>
    <row r="43" spans="1:9" ht="11.25" customHeight="1">
      <c r="A43" s="52"/>
      <c r="B43" s="108"/>
      <c r="C43" s="109"/>
      <c r="D43" s="42"/>
      <c r="E43" s="253"/>
      <c r="F43" s="258"/>
      <c r="G43" s="112"/>
      <c r="H43" s="28"/>
      <c r="I43" s="28"/>
    </row>
    <row r="44" spans="1:9" ht="12" customHeight="1">
      <c r="A44" s="113" t="s">
        <v>59</v>
      </c>
      <c r="B44" s="122"/>
      <c r="C44" s="123"/>
      <c r="D44" s="49"/>
      <c r="E44" s="268">
        <f>E45+E46</f>
        <v>5330</v>
      </c>
      <c r="F44" s="257">
        <f>F45+F46</f>
        <v>4130</v>
      </c>
      <c r="G44" s="51"/>
      <c r="H44" s="28"/>
      <c r="I44" s="28"/>
    </row>
    <row r="45" spans="1:9" ht="12" customHeight="1">
      <c r="A45" s="52"/>
      <c r="B45" s="110">
        <v>630</v>
      </c>
      <c r="C45" s="109" t="s">
        <v>60</v>
      </c>
      <c r="D45" s="32"/>
      <c r="E45" s="253">
        <v>5330</v>
      </c>
      <c r="F45" s="253">
        <v>4130</v>
      </c>
      <c r="G45" s="18"/>
      <c r="H45" s="28"/>
      <c r="I45" s="28"/>
    </row>
    <row r="46" spans="1:9" ht="12" customHeight="1">
      <c r="A46" s="52"/>
      <c r="B46" s="108">
        <v>640</v>
      </c>
      <c r="C46" s="109" t="s">
        <v>61</v>
      </c>
      <c r="D46" s="32"/>
      <c r="E46" s="253">
        <v>0</v>
      </c>
      <c r="F46" s="253">
        <v>0</v>
      </c>
      <c r="G46" s="18"/>
      <c r="H46" s="28"/>
      <c r="I46" s="28"/>
    </row>
    <row r="47" spans="1:9" ht="11.25" customHeight="1">
      <c r="A47" s="52"/>
      <c r="B47" s="108"/>
      <c r="C47" s="109"/>
      <c r="D47" s="32"/>
      <c r="E47" s="253"/>
      <c r="F47" s="253"/>
      <c r="G47" s="18"/>
      <c r="H47" s="28"/>
      <c r="I47" s="28"/>
    </row>
    <row r="48" spans="1:9" ht="12" customHeight="1">
      <c r="A48" s="113" t="s">
        <v>62</v>
      </c>
      <c r="B48" s="114"/>
      <c r="C48" s="115"/>
      <c r="D48" s="31"/>
      <c r="E48" s="273">
        <f>E49+E50</f>
        <v>1150</v>
      </c>
      <c r="F48" s="259">
        <f>SUM(F49+F50)</f>
        <v>1150</v>
      </c>
      <c r="G48" s="18"/>
      <c r="H48" s="28"/>
      <c r="I48" s="28"/>
    </row>
    <row r="49" spans="1:9" ht="12" customHeight="1">
      <c r="A49" s="52"/>
      <c r="B49" s="108">
        <v>633</v>
      </c>
      <c r="C49" s="20" t="s">
        <v>50</v>
      </c>
      <c r="D49" s="32"/>
      <c r="E49" s="253">
        <v>0</v>
      </c>
      <c r="F49" s="258">
        <v>0</v>
      </c>
      <c r="G49" s="18"/>
      <c r="H49" s="28"/>
      <c r="I49" s="28"/>
    </row>
    <row r="50" spans="1:9" ht="12" customHeight="1">
      <c r="A50" s="52"/>
      <c r="B50" s="108">
        <v>635</v>
      </c>
      <c r="C50" s="20" t="s">
        <v>51</v>
      </c>
      <c r="D50" s="32"/>
      <c r="E50" s="253">
        <v>1150</v>
      </c>
      <c r="F50" s="295">
        <v>1150</v>
      </c>
      <c r="G50" s="18"/>
      <c r="H50" s="28"/>
      <c r="I50" s="28"/>
    </row>
    <row r="51" spans="1:9" ht="12" customHeight="1">
      <c r="A51" s="52"/>
      <c r="B51" s="108"/>
      <c r="C51" s="20"/>
      <c r="D51" s="32"/>
      <c r="E51" s="253"/>
      <c r="F51" s="295"/>
      <c r="G51" s="18"/>
      <c r="H51" s="28"/>
      <c r="I51" s="28"/>
    </row>
    <row r="52" spans="1:9" ht="11.25" customHeight="1">
      <c r="A52" s="113" t="s">
        <v>143</v>
      </c>
      <c r="B52" s="114"/>
      <c r="C52" s="115"/>
      <c r="D52" s="49"/>
      <c r="E52" s="268">
        <v>0</v>
      </c>
      <c r="F52" s="257">
        <f>F53</f>
        <v>3000</v>
      </c>
      <c r="G52" s="51"/>
      <c r="H52" s="28"/>
      <c r="I52" s="28"/>
    </row>
    <row r="53" spans="1:9" ht="11.25" customHeight="1">
      <c r="A53" s="107"/>
      <c r="B53" s="108">
        <v>640</v>
      </c>
      <c r="C53" s="109" t="s">
        <v>144</v>
      </c>
      <c r="D53" s="42"/>
      <c r="E53" s="253">
        <v>0</v>
      </c>
      <c r="F53" s="258">
        <v>3000</v>
      </c>
      <c r="G53" s="112"/>
      <c r="H53" s="28"/>
      <c r="I53" s="28"/>
    </row>
    <row r="54" spans="1:9" ht="12" customHeight="1">
      <c r="A54" s="113" t="s">
        <v>63</v>
      </c>
      <c r="B54" s="124"/>
      <c r="C54" s="118"/>
      <c r="D54" s="31"/>
      <c r="E54" s="273">
        <f>SUM(E55+E56+E57+E58+E59)</f>
        <v>20775</v>
      </c>
      <c r="F54" s="259">
        <f>SUM(F55+F56+F57+F58+F59)</f>
        <v>20775</v>
      </c>
      <c r="G54" s="18"/>
      <c r="H54" s="28"/>
      <c r="I54" s="28"/>
    </row>
    <row r="55" spans="1:9" ht="12" customHeight="1">
      <c r="A55" s="52"/>
      <c r="B55" s="108">
        <v>630</v>
      </c>
      <c r="C55" s="20" t="s">
        <v>64</v>
      </c>
      <c r="D55" s="32"/>
      <c r="E55" s="253">
        <v>1847</v>
      </c>
      <c r="F55" s="253">
        <v>1847</v>
      </c>
      <c r="G55" s="18"/>
      <c r="H55" s="28"/>
      <c r="I55" s="28"/>
    </row>
    <row r="56" spans="1:9" ht="12" customHeight="1">
      <c r="A56" s="52"/>
      <c r="B56" s="108">
        <v>632</v>
      </c>
      <c r="C56" s="109" t="s">
        <v>49</v>
      </c>
      <c r="D56" s="32"/>
      <c r="E56" s="253">
        <v>7208</v>
      </c>
      <c r="F56" s="253">
        <v>5398</v>
      </c>
      <c r="G56" s="18"/>
      <c r="H56" s="301"/>
      <c r="I56" s="302"/>
    </row>
    <row r="57" spans="1:9" ht="12" customHeight="1">
      <c r="A57" s="52"/>
      <c r="B57" s="108">
        <v>635</v>
      </c>
      <c r="C57" s="20" t="s">
        <v>51</v>
      </c>
      <c r="D57" s="42"/>
      <c r="E57" s="253">
        <v>2520</v>
      </c>
      <c r="F57" s="253">
        <v>4300</v>
      </c>
      <c r="G57" s="112"/>
      <c r="H57" s="28"/>
      <c r="I57" s="28"/>
    </row>
    <row r="58" spans="1:9" ht="10.5" customHeight="1">
      <c r="A58" s="52"/>
      <c r="B58" s="108">
        <v>637</v>
      </c>
      <c r="C58" s="20" t="s">
        <v>45</v>
      </c>
      <c r="D58" s="32"/>
      <c r="E58" s="253">
        <v>5200</v>
      </c>
      <c r="F58" s="253">
        <v>5230</v>
      </c>
      <c r="G58" s="18"/>
      <c r="H58" s="28"/>
      <c r="I58" s="28"/>
    </row>
    <row r="59" spans="1:9" ht="11.25" customHeight="1">
      <c r="A59" s="52"/>
      <c r="B59" s="108">
        <v>642</v>
      </c>
      <c r="C59" s="20" t="s">
        <v>65</v>
      </c>
      <c r="D59" s="32"/>
      <c r="E59" s="253">
        <v>4000</v>
      </c>
      <c r="F59" s="253">
        <v>4000</v>
      </c>
      <c r="G59" s="18"/>
      <c r="H59" s="28"/>
      <c r="I59" s="28"/>
    </row>
    <row r="60" spans="1:9" ht="11.25" customHeight="1">
      <c r="A60" s="52"/>
      <c r="B60" s="110"/>
      <c r="C60" s="109"/>
      <c r="D60" s="32"/>
      <c r="E60" s="253"/>
      <c r="F60" s="258"/>
      <c r="G60" s="18"/>
      <c r="H60" s="28"/>
      <c r="I60" s="28"/>
    </row>
    <row r="61" spans="1:9" ht="12.75" customHeight="1" hidden="1">
      <c r="A61" s="125" t="s">
        <v>66</v>
      </c>
      <c r="B61" s="126"/>
      <c r="C61" s="127"/>
      <c r="D61" s="128"/>
      <c r="E61" s="276"/>
      <c r="F61" s="258"/>
      <c r="G61" s="18"/>
      <c r="H61" s="28"/>
      <c r="I61" s="28"/>
    </row>
    <row r="62" spans="1:9" ht="12.75" customHeight="1" hidden="1">
      <c r="A62" s="129"/>
      <c r="B62" s="130">
        <v>633</v>
      </c>
      <c r="C62" s="131" t="s">
        <v>50</v>
      </c>
      <c r="D62" s="132"/>
      <c r="E62" s="258"/>
      <c r="F62" s="258"/>
      <c r="G62" s="18"/>
      <c r="H62" s="28"/>
      <c r="I62" s="28"/>
    </row>
    <row r="63" spans="1:9" ht="12.75" customHeight="1" hidden="1" outlineLevel="1">
      <c r="A63" s="52"/>
      <c r="B63" s="110" t="s">
        <v>67</v>
      </c>
      <c r="C63" s="109" t="s">
        <v>68</v>
      </c>
      <c r="D63" s="32"/>
      <c r="E63" s="253"/>
      <c r="F63" s="253"/>
      <c r="G63" s="22"/>
      <c r="H63" s="28"/>
      <c r="I63" s="28"/>
    </row>
    <row r="64" spans="1:9" ht="12.75" customHeight="1" hidden="1" outlineLevel="1">
      <c r="A64" s="52"/>
      <c r="B64" s="110" t="s">
        <v>69</v>
      </c>
      <c r="C64" s="109" t="s">
        <v>68</v>
      </c>
      <c r="D64" s="32"/>
      <c r="E64" s="253"/>
      <c r="F64" s="253"/>
      <c r="G64" s="22"/>
      <c r="H64" s="28"/>
      <c r="I64" s="28"/>
    </row>
    <row r="65" spans="1:9" ht="12.75" customHeight="1" hidden="1">
      <c r="A65" s="52"/>
      <c r="B65" s="133">
        <v>642</v>
      </c>
      <c r="C65" s="134" t="s">
        <v>70</v>
      </c>
      <c r="D65" s="132"/>
      <c r="E65" s="258"/>
      <c r="F65" s="258"/>
      <c r="G65" s="18"/>
      <c r="H65" s="28"/>
      <c r="I65" s="28"/>
    </row>
    <row r="66" spans="1:9" ht="12.75" customHeight="1" hidden="1" outlineLevel="1">
      <c r="A66" s="52"/>
      <c r="B66" s="110">
        <v>642026</v>
      </c>
      <c r="C66" s="109" t="s">
        <v>71</v>
      </c>
      <c r="D66" s="32"/>
      <c r="E66" s="253"/>
      <c r="F66" s="253"/>
      <c r="G66" s="22"/>
      <c r="H66" s="28"/>
      <c r="I66" s="28"/>
    </row>
    <row r="67" spans="1:9" ht="12.75" customHeight="1" hidden="1">
      <c r="A67" s="52"/>
      <c r="B67" s="110"/>
      <c r="C67" s="109"/>
      <c r="D67" s="132"/>
      <c r="E67" s="258"/>
      <c r="F67" s="258"/>
      <c r="G67" s="18"/>
      <c r="H67" s="28"/>
      <c r="I67" s="28"/>
    </row>
    <row r="68" spans="1:9" ht="12" customHeight="1">
      <c r="A68" s="113" t="s">
        <v>72</v>
      </c>
      <c r="B68" s="114"/>
      <c r="C68" s="115"/>
      <c r="D68" s="31"/>
      <c r="E68" s="273">
        <f>E69+E70+E71+E72+E73+E74+E75</f>
        <v>50764</v>
      </c>
      <c r="F68" s="259">
        <f>SUM(F69+F70+F71+F72+F73+F74+F75)</f>
        <v>58544</v>
      </c>
      <c r="G68" s="18"/>
      <c r="H68" s="28"/>
      <c r="I68" s="28"/>
    </row>
    <row r="69" spans="1:9" s="46" customFormat="1" ht="12" customHeight="1" outlineLevel="1">
      <c r="A69" s="52"/>
      <c r="B69" s="110">
        <v>610</v>
      </c>
      <c r="C69" s="109" t="s">
        <v>40</v>
      </c>
      <c r="D69" s="32"/>
      <c r="E69" s="253">
        <v>31756</v>
      </c>
      <c r="F69" s="253">
        <v>38256</v>
      </c>
      <c r="G69" s="18"/>
      <c r="H69" s="112"/>
      <c r="I69" s="112"/>
    </row>
    <row r="70" spans="1:9" s="46" customFormat="1" ht="12" customHeight="1" outlineLevel="1">
      <c r="A70" s="52"/>
      <c r="B70" s="110">
        <v>620</v>
      </c>
      <c r="C70" s="109" t="s">
        <v>73</v>
      </c>
      <c r="D70" s="32"/>
      <c r="E70" s="253">
        <v>11091</v>
      </c>
      <c r="F70" s="253">
        <v>12351</v>
      </c>
      <c r="G70" s="18"/>
      <c r="H70" s="112"/>
      <c r="I70" s="112"/>
    </row>
    <row r="71" spans="1:9" s="46" customFormat="1" ht="12" customHeight="1" outlineLevel="1">
      <c r="A71" s="52"/>
      <c r="B71" s="110">
        <v>632</v>
      </c>
      <c r="C71" s="109" t="s">
        <v>74</v>
      </c>
      <c r="D71" s="32"/>
      <c r="E71" s="253">
        <v>2798</v>
      </c>
      <c r="F71" s="253">
        <v>2798</v>
      </c>
      <c r="G71" s="18"/>
      <c r="H71" s="112"/>
      <c r="I71" s="112"/>
    </row>
    <row r="72" spans="1:9" s="46" customFormat="1" ht="12" customHeight="1" outlineLevel="1">
      <c r="A72" s="52"/>
      <c r="B72" s="110">
        <v>633</v>
      </c>
      <c r="C72" s="109" t="s">
        <v>75</v>
      </c>
      <c r="D72" s="32"/>
      <c r="E72" s="253">
        <v>1115</v>
      </c>
      <c r="F72" s="253">
        <v>1265</v>
      </c>
      <c r="G72" s="18"/>
      <c r="H72" s="112"/>
      <c r="I72" s="112"/>
    </row>
    <row r="73" spans="1:9" s="46" customFormat="1" ht="12" customHeight="1" outlineLevel="1">
      <c r="A73" s="52"/>
      <c r="B73" s="110">
        <v>635</v>
      </c>
      <c r="C73" s="109" t="s">
        <v>76</v>
      </c>
      <c r="D73" s="32"/>
      <c r="E73" s="253">
        <v>320</v>
      </c>
      <c r="F73" s="253">
        <v>20</v>
      </c>
      <c r="G73" s="18"/>
      <c r="H73" s="112"/>
      <c r="I73" s="112"/>
    </row>
    <row r="74" spans="1:9" s="46" customFormat="1" ht="12" customHeight="1" outlineLevel="1">
      <c r="A74" s="52"/>
      <c r="B74" s="110">
        <v>637</v>
      </c>
      <c r="C74" s="109" t="s">
        <v>77</v>
      </c>
      <c r="D74" s="32"/>
      <c r="E74" s="253">
        <v>3004</v>
      </c>
      <c r="F74" s="253">
        <v>2904</v>
      </c>
      <c r="G74" s="18"/>
      <c r="H74" s="112"/>
      <c r="I74" s="112"/>
    </row>
    <row r="75" spans="1:9" s="46" customFormat="1" ht="12" customHeight="1" outlineLevel="1">
      <c r="A75" s="52"/>
      <c r="B75" s="110">
        <v>640</v>
      </c>
      <c r="C75" s="109" t="s">
        <v>78</v>
      </c>
      <c r="D75" s="32"/>
      <c r="E75" s="253">
        <v>680</v>
      </c>
      <c r="F75" s="253">
        <v>950</v>
      </c>
      <c r="G75" s="18"/>
      <c r="H75" s="112"/>
      <c r="I75" s="112"/>
    </row>
    <row r="76" spans="1:9" ht="12.75" customHeight="1" outlineLevel="1">
      <c r="A76" s="52"/>
      <c r="B76" s="110"/>
      <c r="C76" s="109"/>
      <c r="D76" s="32"/>
      <c r="E76" s="253"/>
      <c r="F76" s="258"/>
      <c r="G76" s="18"/>
      <c r="H76" s="28"/>
      <c r="I76" s="28"/>
    </row>
    <row r="77" spans="1:37" s="136" customFormat="1" ht="12" customHeight="1">
      <c r="A77" s="135"/>
      <c r="B77" s="114" t="s">
        <v>79</v>
      </c>
      <c r="C77" s="115"/>
      <c r="D77" s="31"/>
      <c r="E77" s="273">
        <v>3185</v>
      </c>
      <c r="F77" s="259">
        <f>SUM(F79+F80+F81+F82+F83)</f>
        <v>6905</v>
      </c>
      <c r="G77" s="18"/>
      <c r="H77" s="28"/>
      <c r="I77" s="2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s="141" customFormat="1" ht="12" customHeight="1">
      <c r="A78" s="137"/>
      <c r="B78" s="138" t="s">
        <v>80</v>
      </c>
      <c r="C78" s="139"/>
      <c r="D78" s="140"/>
      <c r="E78" s="277"/>
      <c r="F78" s="253"/>
      <c r="G78" s="18"/>
      <c r="H78" s="28"/>
      <c r="I78" s="2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9" s="46" customFormat="1" ht="12" customHeight="1" outlineLevel="1">
      <c r="A79" s="107" t="s">
        <v>81</v>
      </c>
      <c r="B79" s="110"/>
      <c r="C79" s="109" t="s">
        <v>82</v>
      </c>
      <c r="D79" s="32"/>
      <c r="E79" s="253">
        <v>1205</v>
      </c>
      <c r="F79" s="253">
        <v>1205</v>
      </c>
      <c r="G79" s="18"/>
      <c r="H79" s="112"/>
      <c r="I79" s="112"/>
    </row>
    <row r="80" spans="1:9" s="46" customFormat="1" ht="12" customHeight="1" outlineLevel="1">
      <c r="A80" s="52" t="s">
        <v>83</v>
      </c>
      <c r="B80" s="108"/>
      <c r="C80" s="109" t="s">
        <v>84</v>
      </c>
      <c r="D80" s="32"/>
      <c r="E80" s="253">
        <v>775</v>
      </c>
      <c r="F80" s="253">
        <v>775</v>
      </c>
      <c r="G80" s="18"/>
      <c r="H80" s="112"/>
      <c r="I80" s="112"/>
    </row>
    <row r="81" spans="1:9" s="46" customFormat="1" ht="12" customHeight="1" outlineLevel="1">
      <c r="A81" s="142" t="s">
        <v>85</v>
      </c>
      <c r="B81" s="110">
        <v>642014</v>
      </c>
      <c r="C81" s="109" t="s">
        <v>86</v>
      </c>
      <c r="D81" s="32"/>
      <c r="E81" s="253">
        <v>1100</v>
      </c>
      <c r="F81" s="253">
        <v>4820</v>
      </c>
      <c r="G81" s="18"/>
      <c r="H81" s="112"/>
      <c r="I81" s="112"/>
    </row>
    <row r="82" spans="1:9" s="46" customFormat="1" ht="12" customHeight="1" outlineLevel="1">
      <c r="A82" s="142" t="s">
        <v>87</v>
      </c>
      <c r="B82" s="110">
        <v>642014</v>
      </c>
      <c r="C82" s="109" t="s">
        <v>86</v>
      </c>
      <c r="D82" s="32"/>
      <c r="E82" s="253">
        <v>0</v>
      </c>
      <c r="F82" s="253">
        <v>0</v>
      </c>
      <c r="G82" s="18"/>
      <c r="H82" s="112"/>
      <c r="I82" s="112"/>
    </row>
    <row r="83" spans="1:9" s="46" customFormat="1" ht="12" customHeight="1" outlineLevel="1">
      <c r="A83" s="143" t="s">
        <v>88</v>
      </c>
      <c r="B83" s="110"/>
      <c r="C83" s="109" t="s">
        <v>89</v>
      </c>
      <c r="D83" s="32"/>
      <c r="E83" s="253">
        <v>105</v>
      </c>
      <c r="F83" s="253">
        <v>105</v>
      </c>
      <c r="G83" s="18"/>
      <c r="H83" s="112"/>
      <c r="I83" s="112"/>
    </row>
    <row r="84" spans="1:37" s="149" customFormat="1" ht="12" customHeight="1" thickBot="1">
      <c r="A84" s="144"/>
      <c r="B84" s="145"/>
      <c r="C84" s="146"/>
      <c r="D84" s="147"/>
      <c r="E84" s="278"/>
      <c r="F84" s="260"/>
      <c r="G84" s="148"/>
      <c r="H84" s="28"/>
      <c r="I84" s="2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s="154" customFormat="1" ht="16.5" customHeight="1" thickBot="1" thickTop="1">
      <c r="A85" s="150" t="s">
        <v>90</v>
      </c>
      <c r="B85" s="151"/>
      <c r="C85" s="152"/>
      <c r="D85" s="153"/>
      <c r="E85" s="279">
        <f>E6+E12+E15+E17+E20+E26+E30+E35+E40+E44+E48+E54+E68+E77</f>
        <v>276941</v>
      </c>
      <c r="F85" s="315">
        <f>SUM(F6+F12+F15+F17+F20+F26+F30+F35+F40+F44+F48+F52+F54+F68+F77)</f>
        <v>309941</v>
      </c>
      <c r="G85" s="148"/>
      <c r="H85" s="22"/>
      <c r="I85" s="2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s="154" customFormat="1" ht="11.25" customHeight="1" thickBot="1" thickTop="1">
      <c r="A86" s="155"/>
      <c r="B86" s="156"/>
      <c r="C86" s="157"/>
      <c r="D86" s="158"/>
      <c r="E86" s="159"/>
      <c r="F86" s="50"/>
      <c r="G86" s="148"/>
      <c r="H86" s="22"/>
      <c r="I86" s="2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s="166" customFormat="1" ht="11.25" customHeight="1" thickBot="1" thickTop="1">
      <c r="A87" s="160"/>
      <c r="B87" s="161"/>
      <c r="C87" s="162"/>
      <c r="D87" s="163"/>
      <c r="E87" s="164">
        <v>2020</v>
      </c>
      <c r="F87" s="246" t="s">
        <v>145</v>
      </c>
      <c r="G87" s="11"/>
      <c r="H87" s="165"/>
      <c r="I87" s="2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s="136" customFormat="1" ht="12" customHeight="1" thickTop="1">
      <c r="A88" s="167" t="s">
        <v>91</v>
      </c>
      <c r="B88" s="104"/>
      <c r="C88" s="105"/>
      <c r="D88" s="106"/>
      <c r="E88" s="280">
        <f>E90+E91+E92+E93+E94+E95</f>
        <v>90850</v>
      </c>
      <c r="F88" s="252">
        <v>90850</v>
      </c>
      <c r="G88" s="51"/>
      <c r="H88" s="28"/>
      <c r="I88" s="2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s="141" customFormat="1" ht="12" customHeight="1">
      <c r="A89" s="168" t="s">
        <v>92</v>
      </c>
      <c r="B89" s="169"/>
      <c r="C89" s="170"/>
      <c r="D89" s="171"/>
      <c r="E89" s="281"/>
      <c r="F89" s="253"/>
      <c r="G89" s="51"/>
      <c r="H89" s="28"/>
      <c r="I89" s="2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s="175" customFormat="1" ht="12" customHeight="1">
      <c r="A90" s="172"/>
      <c r="B90" s="173">
        <v>711001</v>
      </c>
      <c r="C90" s="174" t="s">
        <v>93</v>
      </c>
      <c r="D90" s="171"/>
      <c r="E90" s="281">
        <v>0</v>
      </c>
      <c r="F90" s="253">
        <v>0</v>
      </c>
      <c r="G90" s="18"/>
      <c r="H90" s="112"/>
      <c r="I90" s="112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</row>
    <row r="91" spans="1:37" s="175" customFormat="1" ht="12" customHeight="1">
      <c r="A91" s="288"/>
      <c r="B91" s="173">
        <v>717001</v>
      </c>
      <c r="C91" s="174" t="s">
        <v>120</v>
      </c>
      <c r="D91" s="171"/>
      <c r="E91" s="281">
        <v>12000</v>
      </c>
      <c r="F91" s="253">
        <v>12000</v>
      </c>
      <c r="G91" s="18"/>
      <c r="H91" s="112"/>
      <c r="I91" s="112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</row>
    <row r="92" spans="1:9" s="46" customFormat="1" ht="12" customHeight="1">
      <c r="A92" s="176"/>
      <c r="B92" s="177">
        <v>713003</v>
      </c>
      <c r="C92" s="178" t="s">
        <v>129</v>
      </c>
      <c r="D92" s="179"/>
      <c r="E92" s="262">
        <v>15000</v>
      </c>
      <c r="F92" s="253">
        <v>15000</v>
      </c>
      <c r="G92" s="18"/>
      <c r="H92" s="112"/>
      <c r="I92" s="112"/>
    </row>
    <row r="93" spans="1:9" s="46" customFormat="1" ht="12" customHeight="1">
      <c r="A93" s="176"/>
      <c r="B93" s="177" t="s">
        <v>127</v>
      </c>
      <c r="C93" s="178" t="s">
        <v>128</v>
      </c>
      <c r="D93" s="179"/>
      <c r="E93" s="262">
        <v>40250</v>
      </c>
      <c r="F93" s="253">
        <v>40250</v>
      </c>
      <c r="G93" s="18"/>
      <c r="H93" s="112"/>
      <c r="I93" s="112"/>
    </row>
    <row r="94" spans="1:9" s="46" customFormat="1" ht="12" customHeight="1">
      <c r="A94" s="176"/>
      <c r="B94" s="177">
        <v>717003</v>
      </c>
      <c r="C94" s="178" t="s">
        <v>126</v>
      </c>
      <c r="D94" s="179"/>
      <c r="E94" s="262">
        <v>19600</v>
      </c>
      <c r="F94" s="262">
        <v>19600</v>
      </c>
      <c r="G94" s="18"/>
      <c r="H94" s="112"/>
      <c r="I94" s="112"/>
    </row>
    <row r="95" spans="1:9" s="46" customFormat="1" ht="12" customHeight="1">
      <c r="A95" s="176"/>
      <c r="B95" s="177">
        <v>716</v>
      </c>
      <c r="C95" s="178" t="s">
        <v>121</v>
      </c>
      <c r="D95" s="179"/>
      <c r="E95" s="262">
        <v>4000</v>
      </c>
      <c r="F95" s="262">
        <v>4000</v>
      </c>
      <c r="G95" s="18"/>
      <c r="H95" s="112"/>
      <c r="I95" s="112"/>
    </row>
    <row r="96" spans="1:37" s="154" customFormat="1" ht="16.5" customHeight="1" thickBot="1">
      <c r="A96" s="180" t="s">
        <v>94</v>
      </c>
      <c r="B96" s="181"/>
      <c r="C96" s="182"/>
      <c r="D96" s="183"/>
      <c r="E96" s="282">
        <f>E88</f>
        <v>90850</v>
      </c>
      <c r="F96" s="254">
        <f>F89+F90+F91+F92+F93+F94+F95</f>
        <v>90850</v>
      </c>
      <c r="G96" s="148"/>
      <c r="H96" s="98"/>
      <c r="I96" s="2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s="149" customFormat="1" ht="12.75" customHeight="1" thickBot="1" thickTop="1">
      <c r="A97" s="184"/>
      <c r="B97" s="169"/>
      <c r="C97" s="170"/>
      <c r="D97" s="170"/>
      <c r="E97" s="28"/>
      <c r="F97" s="8"/>
      <c r="G97" s="28"/>
      <c r="H97" s="98"/>
      <c r="I97" s="2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s="187" customFormat="1" ht="11.25" thickBot="1" thickTop="1">
      <c r="A98" s="185"/>
      <c r="B98" s="186"/>
      <c r="C98" s="162"/>
      <c r="D98" s="163"/>
      <c r="E98" s="164">
        <v>2020</v>
      </c>
      <c r="F98" s="246" t="str">
        <f>F4</f>
        <v>Úprava č. 2</v>
      </c>
      <c r="G98" s="11"/>
      <c r="H98" s="28"/>
      <c r="I98" s="2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s="136" customFormat="1" ht="12" customHeight="1" thickTop="1">
      <c r="A99" s="188" t="s">
        <v>95</v>
      </c>
      <c r="B99" s="189"/>
      <c r="C99" s="190"/>
      <c r="D99" s="191"/>
      <c r="E99" s="296">
        <f>E104</f>
        <v>3400</v>
      </c>
      <c r="F99" s="289">
        <f>F104</f>
        <v>3400</v>
      </c>
      <c r="G99" s="192"/>
      <c r="H99" s="28"/>
      <c r="I99" s="2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2" customHeight="1">
      <c r="A100" s="107" t="s">
        <v>96</v>
      </c>
      <c r="B100" s="108"/>
      <c r="C100" s="109"/>
      <c r="D100" s="193"/>
      <c r="E100" s="255"/>
      <c r="F100" s="255"/>
      <c r="G100" s="194"/>
      <c r="H100" s="28"/>
      <c r="I100" s="2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2" customHeight="1">
      <c r="A101" s="107"/>
      <c r="B101" s="110"/>
      <c r="C101" s="109"/>
      <c r="D101" s="32"/>
      <c r="E101" s="255"/>
      <c r="F101" s="255"/>
      <c r="G101" s="22"/>
      <c r="H101" s="28"/>
      <c r="I101" s="2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12" customHeight="1">
      <c r="A102" s="107"/>
      <c r="B102" s="110">
        <v>812001</v>
      </c>
      <c r="C102" s="109" t="s">
        <v>97</v>
      </c>
      <c r="D102" s="32"/>
      <c r="E102" s="255"/>
      <c r="F102" s="255"/>
      <c r="G102" s="22"/>
      <c r="H102" s="28"/>
      <c r="I102" s="2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2.75" customHeight="1">
      <c r="A103" s="107"/>
      <c r="B103" s="110">
        <v>821005</v>
      </c>
      <c r="C103" s="109" t="s">
        <v>98</v>
      </c>
      <c r="D103" s="32"/>
      <c r="E103" s="253">
        <v>3400</v>
      </c>
      <c r="F103" s="292">
        <v>3400</v>
      </c>
      <c r="G103" s="22"/>
      <c r="H103" s="28"/>
      <c r="I103" s="2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s="149" customFormat="1" ht="16.5" customHeight="1" thickBot="1">
      <c r="A104" s="195" t="s">
        <v>95</v>
      </c>
      <c r="B104" s="196"/>
      <c r="C104" s="197"/>
      <c r="D104" s="198"/>
      <c r="E104" s="297">
        <f>E100+E103</f>
        <v>3400</v>
      </c>
      <c r="F104" s="290">
        <f>F101+F102+F103</f>
        <v>3400</v>
      </c>
      <c r="G104" s="148"/>
      <c r="H104" s="28"/>
      <c r="I104" s="2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s="204" customFormat="1" ht="12" customHeight="1" thickBot="1" thickTop="1">
      <c r="A105" s="200"/>
      <c r="B105" s="201"/>
      <c r="C105" s="202"/>
      <c r="D105" s="202"/>
      <c r="E105" s="203"/>
      <c r="F105" s="199"/>
      <c r="G105" s="148"/>
      <c r="H105" s="28"/>
      <c r="I105" s="2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s="166" customFormat="1" ht="11.25" customHeight="1" thickBot="1" thickTop="1">
      <c r="A106" s="310" t="s">
        <v>99</v>
      </c>
      <c r="B106" s="310"/>
      <c r="C106" s="310"/>
      <c r="D106" s="310"/>
      <c r="E106" s="247">
        <v>2020</v>
      </c>
      <c r="F106" s="241" t="str">
        <f>F98</f>
        <v>Úprava č. 2</v>
      </c>
      <c r="G106" s="11"/>
      <c r="H106" s="28"/>
      <c r="I106" s="2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s="166" customFormat="1" ht="11.25" customHeight="1" thickTop="1">
      <c r="A107" s="310"/>
      <c r="B107" s="310"/>
      <c r="C107" s="310"/>
      <c r="D107" s="310"/>
      <c r="E107" s="239" t="s">
        <v>1</v>
      </c>
      <c r="F107" s="240" t="str">
        <f>F5</f>
        <v>€</v>
      </c>
      <c r="G107" s="14"/>
      <c r="H107" s="28"/>
      <c r="I107" s="2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13.5" customHeight="1">
      <c r="A108" s="205" t="s">
        <v>100</v>
      </c>
      <c r="B108" s="206"/>
      <c r="C108" s="207"/>
      <c r="D108" s="208"/>
      <c r="E108" s="283">
        <f>E85</f>
        <v>276941</v>
      </c>
      <c r="F108" s="253">
        <f>SUM(F85)</f>
        <v>309941</v>
      </c>
      <c r="G108" s="209"/>
      <c r="H108" s="22"/>
      <c r="I108" s="2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13.5" customHeight="1">
      <c r="A109" s="205" t="s">
        <v>101</v>
      </c>
      <c r="B109" s="206"/>
      <c r="C109" s="207"/>
      <c r="D109" s="210"/>
      <c r="E109" s="283">
        <f>E96</f>
        <v>90850</v>
      </c>
      <c r="F109" s="253">
        <f>F96</f>
        <v>90850</v>
      </c>
      <c r="G109" s="209"/>
      <c r="H109" s="28"/>
      <c r="I109" s="2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s="149" customFormat="1" ht="13.5" customHeight="1">
      <c r="A110" s="211" t="s">
        <v>102</v>
      </c>
      <c r="B110" s="212"/>
      <c r="C110" s="213"/>
      <c r="D110" s="214"/>
      <c r="E110" s="284">
        <f>E104</f>
        <v>3400</v>
      </c>
      <c r="F110" s="253">
        <v>3400</v>
      </c>
      <c r="G110" s="215"/>
      <c r="H110" s="28"/>
      <c r="I110" s="2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s="166" customFormat="1" ht="17.25" customHeight="1" thickBot="1">
      <c r="A111" s="216" t="s">
        <v>103</v>
      </c>
      <c r="B111" s="217"/>
      <c r="C111" s="218"/>
      <c r="D111" s="219"/>
      <c r="E111" s="285">
        <f>E108+E109+E110</f>
        <v>371191</v>
      </c>
      <c r="F111" s="313">
        <f>F108+F109+F110</f>
        <v>404191</v>
      </c>
      <c r="G111" s="148"/>
      <c r="H111" s="22"/>
      <c r="I111" s="2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s="166" customFormat="1" ht="12" customHeight="1" thickBot="1" thickTop="1">
      <c r="A112" s="220"/>
      <c r="B112" s="221"/>
      <c r="C112" s="222"/>
      <c r="D112" s="223"/>
      <c r="E112" s="224"/>
      <c r="F112" s="50"/>
      <c r="G112" s="148"/>
      <c r="H112" s="22"/>
      <c r="I112" s="2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s="166" customFormat="1" ht="11.25" customHeight="1" thickBot="1" thickTop="1">
      <c r="A113" s="311" t="str">
        <f>A106</f>
        <v>Sumarizácia</v>
      </c>
      <c r="B113" s="311"/>
      <c r="C113" s="311"/>
      <c r="D113" s="311"/>
      <c r="E113" s="248" t="s">
        <v>130</v>
      </c>
      <c r="F113" s="249" t="str">
        <f>F106</f>
        <v>Úprava č. 2</v>
      </c>
      <c r="G113" s="148"/>
      <c r="H113" s="22"/>
      <c r="I113" s="2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s="166" customFormat="1" ht="10.5" customHeight="1" thickBot="1" thickTop="1">
      <c r="A114" s="311"/>
      <c r="B114" s="311"/>
      <c r="C114" s="311"/>
      <c r="D114" s="311"/>
      <c r="E114" s="251" t="s">
        <v>1</v>
      </c>
      <c r="F114" s="250" t="str">
        <f>F107</f>
        <v>€</v>
      </c>
      <c r="G114" s="148"/>
      <c r="H114" s="22"/>
      <c r="I114" s="2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14.25" thickTop="1">
      <c r="A115" s="225" t="s">
        <v>0</v>
      </c>
      <c r="B115" s="226"/>
      <c r="C115" s="227"/>
      <c r="D115" s="228"/>
      <c r="E115" s="286">
        <v>277191</v>
      </c>
      <c r="F115" s="261">
        <v>310191</v>
      </c>
      <c r="G115" s="209"/>
      <c r="H115" s="28"/>
      <c r="I115" s="2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13.5">
      <c r="A116" s="205" t="s">
        <v>21</v>
      </c>
      <c r="B116" s="229"/>
      <c r="C116" s="230"/>
      <c r="D116" s="208"/>
      <c r="E116" s="283">
        <f>príjmy!D71</f>
        <v>89000</v>
      </c>
      <c r="F116" s="292">
        <v>89000</v>
      </c>
      <c r="G116" s="209"/>
      <c r="H116" s="28"/>
      <c r="I116" s="2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s="41" customFormat="1" ht="14.25" thickBot="1">
      <c r="A117" s="205" t="s">
        <v>31</v>
      </c>
      <c r="B117" s="206"/>
      <c r="C117" s="207"/>
      <c r="D117" s="210"/>
      <c r="E117" s="283">
        <v>5000</v>
      </c>
      <c r="F117" s="293">
        <v>5000</v>
      </c>
      <c r="G117" s="209"/>
      <c r="H117" s="28"/>
      <c r="I117" s="2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s="166" customFormat="1" ht="17.25" customHeight="1" thickBot="1" thickTop="1">
      <c r="A118" s="231" t="s">
        <v>37</v>
      </c>
      <c r="B118" s="232"/>
      <c r="C118" s="233"/>
      <c r="D118" s="234"/>
      <c r="E118" s="287">
        <f>SUM(E115+E116+E117)</f>
        <v>371191</v>
      </c>
      <c r="F118" s="316">
        <f>F115+F116+F117</f>
        <v>404191</v>
      </c>
      <c r="G118" s="148"/>
      <c r="H118" s="28"/>
      <c r="I118" s="2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8" ht="10.5" thickTop="1">
      <c r="A119" s="10" t="s">
        <v>147</v>
      </c>
      <c r="B119" s="10"/>
      <c r="C119" s="10"/>
      <c r="D119" s="235"/>
      <c r="E119" s="235"/>
      <c r="F119" s="235"/>
      <c r="G119" s="235"/>
      <c r="H119" s="236"/>
    </row>
    <row r="120" spans="1:8" ht="9.75">
      <c r="A120" s="10" t="s">
        <v>146</v>
      </c>
      <c r="B120" s="10"/>
      <c r="C120" s="10"/>
      <c r="D120" s="10"/>
      <c r="F120" s="235"/>
      <c r="H120" s="236"/>
    </row>
    <row r="121" spans="1:8" ht="9.75">
      <c r="A121" s="237"/>
      <c r="B121" s="10"/>
      <c r="C121" s="10"/>
      <c r="D121" s="10"/>
      <c r="H121" s="236"/>
    </row>
    <row r="122" spans="2:8" ht="9.75" hidden="1">
      <c r="B122" s="10"/>
      <c r="C122" s="10"/>
      <c r="D122" s="10"/>
      <c r="H122" s="236"/>
    </row>
    <row r="123" spans="1:8" ht="9.75">
      <c r="A123" s="237"/>
      <c r="B123" s="10"/>
      <c r="C123" s="10"/>
      <c r="D123" s="10"/>
      <c r="H123" s="236"/>
    </row>
    <row r="124" spans="2:4" ht="12.75">
      <c r="B124" s="10"/>
      <c r="C124" s="10"/>
      <c r="D124" s="10"/>
    </row>
    <row r="125" spans="2:3" ht="12.75" customHeight="1">
      <c r="B125" s="10"/>
      <c r="C125" s="10"/>
    </row>
    <row r="126" spans="2:4" ht="12.75" hidden="1">
      <c r="B126" s="10"/>
      <c r="C126" s="10"/>
      <c r="D126" s="10"/>
    </row>
    <row r="127" ht="12.75" customHeight="1"/>
    <row r="128" spans="1:256" ht="12.75" customHeight="1">
      <c r="A128"/>
      <c r="B128"/>
      <c r="C128"/>
      <c r="D128" s="308" t="s">
        <v>104</v>
      </c>
      <c r="E128" s="308"/>
      <c r="F128" s="308"/>
      <c r="G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4:5" ht="12.75">
      <c r="D129" s="308" t="s">
        <v>105</v>
      </c>
      <c r="E129" s="308"/>
    </row>
    <row r="136" ht="12.75" customHeight="1"/>
    <row r="137" ht="12.75">
      <c r="A137" s="237"/>
    </row>
    <row r="138" ht="12.75">
      <c r="A138" s="237"/>
    </row>
    <row r="140" ht="12.75" hidden="1"/>
    <row r="141" ht="12.75" hidden="1"/>
    <row r="150" ht="12.75" hidden="1"/>
    <row r="151" ht="12.75" hidden="1"/>
    <row r="154" spans="2:4" ht="12.75">
      <c r="B154" s="10"/>
      <c r="C154" s="10"/>
      <c r="D154" s="10"/>
    </row>
    <row r="155" spans="2:4" ht="12.75">
      <c r="B155" s="10"/>
      <c r="C155" s="10"/>
      <c r="D155" s="10"/>
    </row>
    <row r="156" spans="2:4" ht="12.75">
      <c r="B156" s="10"/>
      <c r="C156" s="10"/>
      <c r="D156" s="10"/>
    </row>
    <row r="157" spans="2:4" ht="12.75">
      <c r="B157" s="10"/>
      <c r="C157" s="10"/>
      <c r="D157" s="10"/>
    </row>
    <row r="158" spans="2:3" ht="12.75">
      <c r="B158" s="10"/>
      <c r="C158" s="10"/>
    </row>
    <row r="159" spans="2:3" ht="12.75">
      <c r="B159" s="10"/>
      <c r="C159" s="10"/>
    </row>
    <row r="160" spans="2:4" ht="12.75">
      <c r="B160" s="10"/>
      <c r="C160" s="10"/>
      <c r="D160" s="10"/>
    </row>
    <row r="161" spans="2:4" ht="12.75">
      <c r="B161" s="10"/>
      <c r="C161" s="10"/>
      <c r="D161" s="10"/>
    </row>
    <row r="162" spans="2:4" ht="12.75">
      <c r="B162" s="10"/>
      <c r="C162" s="10"/>
      <c r="D162" s="10"/>
    </row>
    <row r="163" spans="2:4" ht="12.75">
      <c r="B163" s="10"/>
      <c r="C163" s="10"/>
      <c r="D163" s="10"/>
    </row>
    <row r="164" ht="12.75" hidden="1"/>
    <row r="165" ht="12.75" hidden="1"/>
    <row r="184" ht="19.5" customHeight="1"/>
    <row r="190" ht="17.25" customHeight="1"/>
  </sheetData>
  <sheetProtection/>
  <mergeCells count="6">
    <mergeCell ref="A2:F2"/>
    <mergeCell ref="D128:F128"/>
    <mergeCell ref="D129:E129"/>
    <mergeCell ref="A4:D5"/>
    <mergeCell ref="A106:D107"/>
    <mergeCell ref="A113:D114"/>
  </mergeCells>
  <printOptions horizontalCentered="1"/>
  <pageMargins left="0.55" right="0.19652777777777777" top="0.4701388888888889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uct</cp:lastModifiedBy>
  <cp:lastPrinted>2020-11-24T14:43:54Z</cp:lastPrinted>
  <dcterms:modified xsi:type="dcterms:W3CDTF">2020-11-27T09:17:47Z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-1997388122</vt:i4>
  </property>
  <property fmtid="{D5CDD505-2E9C-101B-9397-08002B2CF9AE}" pid="3" name="_AuthorEmail">
    <vt:lpwstr>urbanova@senicanet.net</vt:lpwstr>
  </property>
  <property fmtid="{D5CDD505-2E9C-101B-9397-08002B2CF9AE}" pid="4" name="_AuthorEmailDisplayName">
    <vt:lpwstr>Urbanova</vt:lpwstr>
  </property>
  <property fmtid="{D5CDD505-2E9C-101B-9397-08002B2CF9AE}" pid="5" name="_EmailSubject">
    <vt:lpwstr>Materialy na skolenie</vt:lpwstr>
  </property>
  <property fmtid="{D5CDD505-2E9C-101B-9397-08002B2CF9AE}" pid="6" name="_ReviewingToolsShownOnce">
    <vt:lpwstr/>
  </property>
</Properties>
</file>